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eta Notinaru\Desktop\New folder\inventariere\2025\"/>
    </mc:Choice>
  </mc:AlternateContent>
  <xr:revisionPtr revIDLastSave="0" documentId="13_ncr:1_{06A4C396-AE1C-4EF1-A4E7-02E22F5D4DFA}" xr6:coauthVersionLast="47" xr6:coauthVersionMax="47" xr10:uidLastSave="{00000000-0000-0000-0000-000000000000}"/>
  <bookViews>
    <workbookView xWindow="-108" yWindow="-108" windowWidth="23256" windowHeight="12576" tabRatio="476" firstSheet="2" activeTab="2" xr2:uid="{5F3940FA-E64A-44CC-B83E-2245E8E92131}"/>
  </bookViews>
  <sheets>
    <sheet name="LISTA MIJL.FIXE 2022" sheetId="2" r:id="rId1"/>
    <sheet name="LISTA CASARE  OB INV 2022" sheetId="1" r:id="rId2"/>
    <sheet name="LISTA CASARE OB INV 2025 " sheetId="6" r:id="rId3"/>
  </sheets>
  <definedNames>
    <definedName name="_xlnm._FilterDatabase" localSheetId="1" hidden="1">'LISTA CASARE  OB INV 2022'!$B$7:$I$269</definedName>
    <definedName name="_xlnm._FilterDatabase" localSheetId="2" hidden="1">'LISTA CASARE OB INV 2025 '!$B$7:$K$214</definedName>
    <definedName name="_xlnm._FilterDatabase" localSheetId="0" hidden="1">'LISTA MIJL.FIXE 2022'!$C$8:$J$20</definedName>
    <definedName name="_xlnm.Print_Area" localSheetId="1">'LISTA CASARE  OB INV 2022'!$A$1:$I$280</definedName>
    <definedName name="_xlnm.Print_Area" localSheetId="2">'LISTA CASARE OB INV 2025 '!$A$1:$K$219</definedName>
    <definedName name="_xlnm.Print_Area" localSheetId="0">'LISTA MIJL.FIXE 2022'!$A$1:$J$32</definedName>
    <definedName name="_xlnm.Print_Titles" localSheetId="1">'LISTA CASARE  OB INV 2022'!$7:$7</definedName>
    <definedName name="_xlnm.Print_Titles" localSheetId="2">'LISTA CASARE OB INV 2025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8" i="6"/>
  <c r="G207" i="6"/>
  <c r="G206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8" i="6"/>
  <c r="F206" i="6"/>
  <c r="F207" i="6" s="1"/>
  <c r="H206" i="6" l="1"/>
  <c r="H207" i="6" s="1"/>
  <c r="E20" i="2"/>
  <c r="F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F226" i="1"/>
  <c r="G210" i="1"/>
  <c r="F210" i="1"/>
  <c r="F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F134" i="1"/>
  <c r="G122" i="1"/>
  <c r="F122" i="1"/>
  <c r="F115" i="1"/>
  <c r="G114" i="1"/>
  <c r="E113" i="1"/>
  <c r="G113" i="1" s="1"/>
  <c r="G112" i="1"/>
  <c r="G111" i="1"/>
  <c r="G110" i="1"/>
  <c r="G109" i="1"/>
  <c r="G108" i="1"/>
  <c r="G107" i="1"/>
  <c r="G106" i="1"/>
  <c r="G105" i="1"/>
  <c r="F104" i="1"/>
  <c r="G103" i="1"/>
  <c r="G102" i="1"/>
  <c r="G101" i="1"/>
  <c r="G100" i="1"/>
  <c r="G99" i="1"/>
  <c r="G98" i="1"/>
  <c r="G97" i="1"/>
  <c r="G96" i="1"/>
  <c r="G92" i="1"/>
  <c r="G91" i="1"/>
  <c r="G90" i="1"/>
  <c r="G89" i="1"/>
  <c r="G88" i="1"/>
  <c r="G86" i="1"/>
  <c r="F86" i="1"/>
  <c r="G17" i="1"/>
  <c r="K17" i="1" s="1"/>
  <c r="F17" i="1"/>
  <c r="G268" i="1" l="1"/>
  <c r="G115" i="1"/>
  <c r="K115" i="1" s="1"/>
  <c r="G192" i="1"/>
  <c r="K192" i="1" s="1"/>
  <c r="F269" i="1"/>
  <c r="G104" i="1"/>
  <c r="G269" i="1" l="1"/>
  <c r="L85" i="1"/>
  <c r="L86" i="1" s="1"/>
  <c r="K86" i="1" l="1"/>
</calcChain>
</file>

<file path=xl/sharedStrings.xml><?xml version="1.0" encoding="utf-8"?>
<sst xmlns="http://schemas.openxmlformats.org/spreadsheetml/2006/main" count="2402" uniqueCount="545">
  <si>
    <t>INSTITUTIA TEATRUL STELA POPESCU</t>
  </si>
  <si>
    <t>LISTA</t>
  </si>
  <si>
    <t>Nr.Crt.</t>
  </si>
  <si>
    <t>Denumire bunuri</t>
  </si>
  <si>
    <t>Anul achizitionarii</t>
  </si>
  <si>
    <t>UM</t>
  </si>
  <si>
    <t>Valoare (Lei)</t>
  </si>
  <si>
    <t>Cantitate</t>
  </si>
  <si>
    <t>Valoare Totala (Lei)</t>
  </si>
  <si>
    <t>Motivul declasarii</t>
  </si>
  <si>
    <t>Observatii</t>
  </si>
  <si>
    <t>PROD DL GOE CAMASA CONDUCTOR</t>
  </si>
  <si>
    <t>2017</t>
  </si>
  <si>
    <t>BUC</t>
  </si>
  <si>
    <t>UZAT</t>
  </si>
  <si>
    <t>PROD DL. GOE - PANTOFI PIELE BARBATESTI</t>
  </si>
  <si>
    <t>PROD.DL.GOE - BLUZA JERSE DL GOE</t>
  </si>
  <si>
    <t>PROD.DL.GOE - PALARIE CARNAVAL POLITIST - 3030081</t>
  </si>
  <si>
    <t>PROD.DL.GOE - PALARIE CARNAVAL POLITIST - 3030082</t>
  </si>
  <si>
    <t>PROD.DL.GOE - PALARIE CARNAVAL POLITIST- 3030080</t>
  </si>
  <si>
    <t>PROD.DL.GOE - PANTALON JERSE</t>
  </si>
  <si>
    <t>PROD.DL.GOE - ROCHIE JERSE TANTI MITA</t>
  </si>
  <si>
    <t>PROD.DL.GOE -ROCHIE MAMITICA</t>
  </si>
  <si>
    <t>TOTAL DL.GOE</t>
  </si>
  <si>
    <t>PROD. HARAP ALB -  ANTENE ALBINE</t>
  </si>
  <si>
    <t>PROD. HARAP ALB -  ANTENE FURNICI</t>
  </si>
  <si>
    <t>PROD. HARAP ALB -  BOLERO FURNICI</t>
  </si>
  <si>
    <t>PROD. HARAP ALB -  BUSTIERA CU ARIPI ALBINE</t>
  </si>
  <si>
    <t>PROD. HARAP ALB -  CACIULA GERILA</t>
  </si>
  <si>
    <t>PROD. HARAP ALB -  CAMASA CU GLUGA URS</t>
  </si>
  <si>
    <t>PROD. HARAP ALB -  CAMASA FOMILA</t>
  </si>
  <si>
    <t>PROD. HARAP ALB -  CAMASA OCHILA</t>
  </si>
  <si>
    <t>PROD. HARAP ALB -  CAMASA SETILA</t>
  </si>
  <si>
    <t>PROD. HARAP ALB -  COROANA ROSU IMPARAT</t>
  </si>
  <si>
    <t>PROD. HARAP ALB -  COROANA VERDE BUC</t>
  </si>
  <si>
    <t>PROD. HARAP ALB -  CORONITA ANSAMBLU FETE</t>
  </si>
  <si>
    <t>PROD. HARAP ALB -  CORPURI ANSAMBLU BAIETI</t>
  </si>
  <si>
    <t>PROD. HARAP ALB -  CORPURI ANSAMBLU FETE</t>
  </si>
  <si>
    <t>PROD. HARAP ALB -  CORSET ANSAMBLU FETE</t>
  </si>
  <si>
    <t>PROD. HARAP ALB -  CORSET CU TUTU FATA ROSU IMPARAT</t>
  </si>
  <si>
    <t>PROD. HARAP ALB -  COSTUM BUTOI SETILA</t>
  </si>
  <si>
    <t>PROD. HARAP ALB -  COSTUM OCHI OCHILA</t>
  </si>
  <si>
    <t>PROD. HARAP ALB -  FUSTA CU VOLANE ANSAMBLU FETE</t>
  </si>
  <si>
    <t>PROD. HARAP ALB -  FUSTE ALBINE</t>
  </si>
  <si>
    <t>PROD. HARAP ALB -  FUSTE FURNICI</t>
  </si>
  <si>
    <t>PROD. HARAP ALB -  HAINA CUB DE GHEATA GERILA</t>
  </si>
  <si>
    <t>PROD. HARAP ALB -  JAMBOU CU BROSA ANSAMBLU BAIETI</t>
  </si>
  <si>
    <t>PROD. HARAP ALB -  JAMPIERE ALBINE</t>
  </si>
  <si>
    <t>PROD. HARAP ALB -  JAMPIERE FURNICI</t>
  </si>
  <si>
    <t>PROD. HARAP ALB -  MITENE ALBINE</t>
  </si>
  <si>
    <t>PROD. HARAP ALB -  MITENE ANSAMBLU FETE</t>
  </si>
  <si>
    <t>PROD. HARAP ALB -  PALARIE BUTOI SETILA</t>
  </si>
  <si>
    <t>PROD. HARAP ALB -  PALARIE CURCAN FOMILA</t>
  </si>
  <si>
    <t>PROD. HARAP ALB -  PALARIE OCHILA</t>
  </si>
  <si>
    <t>PROD. HARAP ALB -  PALARIE PASARILA</t>
  </si>
  <si>
    <t>PROD. HARAP ALB -  PASARE PASARILA</t>
  </si>
  <si>
    <t>PROD. HARAP ALB -  PELERINA MOV</t>
  </si>
  <si>
    <t>PROD. HARAP ALB -  PELERINA PASARILA</t>
  </si>
  <si>
    <t>PROD. HARAP ALB -  PELERINA ROSIE</t>
  </si>
  <si>
    <t>PROD. HARAP ALB -  PELERINA ROSU IMPARAT</t>
  </si>
  <si>
    <t>PROD. HARAP ALB -  PELERINA VERDE VERDE IMPARAT</t>
  </si>
  <si>
    <t>PROD. HARAP ALB -  PLOSCA</t>
  </si>
  <si>
    <t>PROD. HARAP ALB -  ROCHIE CU CORSET 3 FETE VERDE IMPARAT</t>
  </si>
  <si>
    <t>PROD. HARAP ALB -  SALOPETA DIN BLANA URS</t>
  </si>
  <si>
    <t>PROD. HARAP ALB -  TUNICA CU VESTA ANSAMBLU BAIETI</t>
  </si>
  <si>
    <t>PROD. HARAP ALB - BASMA SF.DUMINICA</t>
  </si>
  <si>
    <t>PROD. HARAP ALB - CAMASA FECIORUL CEL MARE + MIJLOCIU</t>
  </si>
  <si>
    <t>PROD. HARAP ALB - COROANA CRAIU</t>
  </si>
  <si>
    <t>PROD. HARAP ALB - MASCA LATEX REN SAU CERB</t>
  </si>
  <si>
    <t>PROD. HARAP ALB - PANTALON BUFANT SPANUL</t>
  </si>
  <si>
    <t>PROD. HARAP ALB - PELERINA MOV CRAIU</t>
  </si>
  <si>
    <t>PROD. HARAP ALB - PELERINA SPANUL</t>
  </si>
  <si>
    <t>PROD. HARAP ALB - ROCHIE SF.DUMINICA</t>
  </si>
  <si>
    <t>PROD. HARAP ALB - URECHI DE ELF SPANUL</t>
  </si>
  <si>
    <t>PROD. HARAP ALB - VESTA PAIETE FECIORUL CEL MARE + MIJLOCIU</t>
  </si>
  <si>
    <t>PROD. HARAP ALB - VESTA PIELE SPANUL</t>
  </si>
  <si>
    <t>PROD.HARAP ALB-MATER</t>
  </si>
  <si>
    <t>PROD.HARAPALB-PANT.ANSAM.BAIETI</t>
  </si>
  <si>
    <t>PROD.HARAPALB-PANT.BURETE FOMILA</t>
  </si>
  <si>
    <t>PROD.HARAPALB-TEACA/SABIE</t>
  </si>
  <si>
    <t>PRODHARAPALB-MANECARE FURNICI</t>
  </si>
  <si>
    <t>PROD. HARAP ALB - FUNDAL SCENA</t>
  </si>
  <si>
    <t>PROD. HARAP ALB - PANOURI DEMONTABILE</t>
  </si>
  <si>
    <t>PROD. HARAP ALB - PANTALON (1500X8000</t>
  </si>
  <si>
    <t>PROD. HARAP ALB - SUFITE (1200X1500 MM)</t>
  </si>
  <si>
    <t xml:space="preserve"> PROD. HARAP ALB - POANTE GAYNOR</t>
  </si>
  <si>
    <t>PROD.HARAP ALB - CIZMA BALET BARBATI PIELE</t>
  </si>
  <si>
    <t>PROD.HARAP ALB - PANTOFI FLEXIBILI BARBATI PIELE</t>
  </si>
  <si>
    <t>PROD.HARAP ALB - FUNDAL CASTEL (12000X8000 MM)</t>
  </si>
  <si>
    <t>PROD.HARAP ALB -FUNDAL MIC (4200X8000 MM)</t>
  </si>
  <si>
    <t>PROD.HARAP ALB -FUNDALET 1 (1500X8000 MM)</t>
  </si>
  <si>
    <t>PROD.HARAP ALB -FUNDALET 2 (1500X8000 MM)</t>
  </si>
  <si>
    <t>TOTAL HARAP ALB</t>
  </si>
  <si>
    <t>DETERIORAT</t>
  </si>
  <si>
    <t>PROD LAMPIO DRESS BLACK FISHNET SIZE1/2</t>
  </si>
  <si>
    <t>PROD LAMPIO DRESS BLACK FISHNET SIZE3/4</t>
  </si>
  <si>
    <t>PROD LAMPIO DRESS T90AD PINK ONE SIZE</t>
  </si>
  <si>
    <t>PRODUCTIA  CHIRITA LA IASI</t>
  </si>
  <si>
    <t>2016</t>
  </si>
  <si>
    <t>PRODUCTIA  FIGARO</t>
  </si>
  <si>
    <t>PRODUCTIE  STELA SI PRIETENII</t>
  </si>
  <si>
    <t>PRODUCTIE ALADIN</t>
  </si>
  <si>
    <t>PRODUCTIE ROMANIA TARA MAGICA</t>
  </si>
  <si>
    <t>STRICAT</t>
  </si>
  <si>
    <t>TELEVIZOR LED SMART LG 108 CM, 43UJ620V, 6030155</t>
  </si>
  <si>
    <t xml:space="preserve">2018 </t>
  </si>
  <si>
    <t>Total General:</t>
  </si>
  <si>
    <t>Cipici</t>
  </si>
  <si>
    <t>Pantofi caracter dans</t>
  </si>
  <si>
    <t>Dres balet</t>
  </si>
  <si>
    <t>Suspensori barbati</t>
  </si>
  <si>
    <t>Adidasi antrenament</t>
  </si>
  <si>
    <t>Pedala sustain pian digital</t>
  </si>
  <si>
    <t>Trusa farduri</t>
  </si>
  <si>
    <t>II pentru fete</t>
  </si>
  <si>
    <t>II pentru baieti</t>
  </si>
  <si>
    <t>Palarii cu tricolor</t>
  </si>
  <si>
    <t>Palarii negre</t>
  </si>
  <si>
    <t>Diagonala calusari</t>
  </si>
  <si>
    <t>Camasi calusari</t>
  </si>
  <si>
    <t>Camasi populare fete</t>
  </si>
  <si>
    <t>Camasa populara barbateasca</t>
  </si>
  <si>
    <t>Fuste fete</t>
  </si>
  <si>
    <t>Fust enegre</t>
  </si>
  <si>
    <t>Fuste albe</t>
  </si>
  <si>
    <t>Pantaloni albi</t>
  </si>
  <si>
    <t>Bete calusari</t>
  </si>
  <si>
    <t>Jambiere cu ciuciuri</t>
  </si>
  <si>
    <t>Accesorizat palarii</t>
  </si>
  <si>
    <t>Banner textil (1200 x 8000 mm) fundal scena</t>
  </si>
  <si>
    <t>Repetitii spectacole</t>
  </si>
  <si>
    <t>Salvari</t>
  </si>
  <si>
    <t>Camasa Jennifer</t>
  </si>
  <si>
    <t>Vesta</t>
  </si>
  <si>
    <t>Rochie Jasmin</t>
  </si>
  <si>
    <t>Material pelerina</t>
  </si>
  <si>
    <t>Body bej fete</t>
  </si>
  <si>
    <t>Bustiere</t>
  </si>
  <si>
    <t>Fusta 1</t>
  </si>
  <si>
    <t>Fusta 2</t>
  </si>
  <si>
    <t>Fusta 3</t>
  </si>
  <si>
    <t>Camasa baieti</t>
  </si>
  <si>
    <t>Pelerina Sultanu</t>
  </si>
  <si>
    <t>Pelerina Vrajitor</t>
  </si>
  <si>
    <t>Camasa Alil</t>
  </si>
  <si>
    <t>Camasa Aladin</t>
  </si>
  <si>
    <t>Pelerina</t>
  </si>
  <si>
    <t>Camasa Osman</t>
  </si>
  <si>
    <t>Pantofi dansatori</t>
  </si>
  <si>
    <t>Maieuri baieti</t>
  </si>
  <si>
    <t>Fusta lycra</t>
  </si>
  <si>
    <t>Accesorii</t>
  </si>
  <si>
    <t>Turbane</t>
  </si>
  <si>
    <t>Tricouri personalizate</t>
  </si>
  <si>
    <t>Camasi</t>
  </si>
  <si>
    <t>Pantaloni</t>
  </si>
  <si>
    <t>Esarfe</t>
  </si>
  <si>
    <t>Accesorii pictura, fire tricotat, materiale pictura bricolaj</t>
  </si>
  <si>
    <t>Mese décor</t>
  </si>
  <si>
    <t>Blat</t>
  </si>
  <si>
    <t>Tesaturi vascoza</t>
  </si>
  <si>
    <t>Gulere</t>
  </si>
  <si>
    <t>Tesaturi de lana</t>
  </si>
  <si>
    <t>Décor flori artificiale</t>
  </si>
  <si>
    <t>Farfurii</t>
  </si>
  <si>
    <t>Rame lemn décor scena</t>
  </si>
  <si>
    <t>Genunchiera</t>
  </si>
  <si>
    <t>Tesaturi BBC, poliester</t>
  </si>
  <si>
    <t>Tesaturi captusala</t>
  </si>
  <si>
    <t>Lycra</t>
  </si>
  <si>
    <t>Franjuri</t>
  </si>
  <si>
    <t>Benzi perle</t>
  </si>
  <si>
    <t>Lant</t>
  </si>
  <si>
    <t>Perne si fete de perne, cos paine, bol bambus</t>
  </si>
  <si>
    <t>Camasa Stela</t>
  </si>
  <si>
    <t>Pantaloni negri</t>
  </si>
  <si>
    <t>Bluze albe</t>
  </si>
  <si>
    <t>Fuste negre</t>
  </si>
  <si>
    <t>Fuste rosii</t>
  </si>
  <si>
    <t>Pantofi de dans</t>
  </si>
  <si>
    <t>Camasi negre</t>
  </si>
  <si>
    <t>Bluze negre</t>
  </si>
  <si>
    <t>Bustiere negre</t>
  </si>
  <si>
    <t>Rochie Andreea</t>
  </si>
  <si>
    <t>Rochie Silvia</t>
  </si>
  <si>
    <t>Camasi albe</t>
  </si>
  <si>
    <t>Costum popular copil</t>
  </si>
  <si>
    <t>Costum Daniel</t>
  </si>
  <si>
    <t>Set masa +2 scaune lemn</t>
  </si>
  <si>
    <t>brau balet</t>
  </si>
  <si>
    <t>lavaliere balet</t>
  </si>
  <si>
    <t>esarfe balet</t>
  </si>
  <si>
    <t>camasa balet</t>
  </si>
  <si>
    <t>pantalon balet</t>
  </si>
  <si>
    <t>frac balet</t>
  </si>
  <si>
    <t>body cu accesorii si manecute detasabile balet</t>
  </si>
  <si>
    <t>cizme dama</t>
  </si>
  <si>
    <t>LULUȚA fusta</t>
  </si>
  <si>
    <t>LULUȚA corset</t>
  </si>
  <si>
    <t>TOTAL CHIRITA LA IASI</t>
  </si>
  <si>
    <t>TOTAL FIGARO</t>
  </si>
  <si>
    <t>bunurilor-altele decat mijloacele fixe-propuse a fi casate in anul  2022</t>
  </si>
  <si>
    <t>TOTAL STELA SI PRIETENII</t>
  </si>
  <si>
    <t>TOTAL ALADIN</t>
  </si>
  <si>
    <t>COSTUM STELA RAMANE IN GESTIUNE</t>
  </si>
  <si>
    <t>TOTAL ROMANIA TARA MAGICA</t>
  </si>
  <si>
    <t>TOTAL REPETITII SPECTACOLE</t>
  </si>
  <si>
    <t>CANDELABRU AGATHON, METALIC, 12XE14, CULOARE ALB. GEST.003</t>
  </si>
  <si>
    <t>ramane rochie Stela P si costum conductor pt Anatomia</t>
  </si>
  <si>
    <t xml:space="preserve"> mijloacelor  fixe propuse a fi scoase din functiune in anul  2022</t>
  </si>
  <si>
    <t>Cod clasificare</t>
  </si>
  <si>
    <t>Denumire (marca, caracteristici)</t>
  </si>
  <si>
    <t>Nr.Inventar</t>
  </si>
  <si>
    <t>Valoare Inventar (Lei)</t>
  </si>
  <si>
    <t>Anul intrarii in functiune</t>
  </si>
  <si>
    <t>Durata normala de functionare (ani)</t>
  </si>
  <si>
    <t>Durata efectiva de functionare % din durata normala de functionare</t>
  </si>
  <si>
    <t>Motivul scoaterii din functiune</t>
  </si>
  <si>
    <t>costume</t>
  </si>
  <si>
    <t>décor</t>
  </si>
  <si>
    <t>PROD MAYA SI ELFIE PLASA LUMINOASA EXT 2X3M 6030359</t>
  </si>
  <si>
    <t>2019</t>
  </si>
  <si>
    <t>DEFECTA</t>
  </si>
  <si>
    <t>BITDEFENDER TOTALSECURITY(3 BUC)</t>
  </si>
  <si>
    <t>CASETA LUMINOASA</t>
  </si>
  <si>
    <t>CONSOLA ETC COLOR SOURCE</t>
  </si>
  <si>
    <t>DEZVOLTARE WEBSITECF CONTRACT 69/31.05.2018</t>
  </si>
  <si>
    <t>ESET MULTI-DEVICE SECURITY(10BUC)</t>
  </si>
  <si>
    <t xml:space="preserve">MANUAL DE BRANDING -LOGO,ELEMENTE DE IDENTIFICARE VIZUALA </t>
  </si>
  <si>
    <t>PINNACLE STUDIO 20 ULTIMATE ML EU</t>
  </si>
  <si>
    <t>PROGRAM INFORMATIC EMI</t>
  </si>
  <si>
    <t>PROGRAME INFORMATICE INTEGRATE</t>
  </si>
  <si>
    <t>3</t>
  </si>
  <si>
    <t>11</t>
  </si>
  <si>
    <t>6</t>
  </si>
  <si>
    <t>1</t>
  </si>
  <si>
    <t>7.</t>
  </si>
  <si>
    <t>2</t>
  </si>
  <si>
    <t>4</t>
  </si>
  <si>
    <t>2.1.26.2</t>
  </si>
  <si>
    <t>TURBOSOUND BOXA ACTIVA 2500W 2CAI</t>
  </si>
  <si>
    <t>3790,99</t>
  </si>
  <si>
    <t>N</t>
  </si>
  <si>
    <t>3.1.2</t>
  </si>
  <si>
    <t>5</t>
  </si>
  <si>
    <t>GHETE BARBATI  GEST.003</t>
  </si>
  <si>
    <t>JAMBIERE BARBATI  GEST.003</t>
  </si>
  <si>
    <t>PANTOFI PIELE BARBATI  GEST.003</t>
  </si>
  <si>
    <t>GHETE DAMA PIELE  GEST.003</t>
  </si>
  <si>
    <t>CIZME BARBATI GEST. 003</t>
  </si>
  <si>
    <t>CIZME BARBATI PIELE GEST. 003</t>
  </si>
  <si>
    <t>CUIER METALIC DE PERETE ALCO 6030114</t>
  </si>
  <si>
    <t>2018</t>
  </si>
  <si>
    <t>DRAPEL STEAG ROMANIA - EXPO ARTE - 6030647</t>
  </si>
  <si>
    <t>2022</t>
  </si>
  <si>
    <t>DRAPEL STEAG UE - EXPO ARTE - 6030648</t>
  </si>
  <si>
    <t>STINGATOR CU PULBERE TIP P6 - EXPO ARTE - 6030657</t>
  </si>
  <si>
    <t>IMPRIMANTA EPSON L565, INKKET PRINTER 6030005</t>
  </si>
  <si>
    <t>BRAURI 6030010</t>
  </si>
  <si>
    <t>HDD EXTERN PORTABIL 6030082</t>
  </si>
  <si>
    <t>MAIEURI 6030008</t>
  </si>
  <si>
    <t>PERUCA 6030011</t>
  </si>
  <si>
    <t>TRICOURI 6030009</t>
  </si>
  <si>
    <t>ACCESORII PROIECTOR CABLU ELECTRIC PLAT MYYUP2X1 MM ROLA100M 6030351</t>
  </si>
  <si>
    <t>ACCESORII PROIECTOR REGLETA 16MM/12PO L6030351</t>
  </si>
  <si>
    <t>ACCESORII PROIECTOR INTRERUPATOR PE FIR 2A 250V 6030351</t>
  </si>
  <si>
    <t>ACCESORII PROIECTOR STECHER 6A,CU INEL EXTRAGERE,230V  6030351</t>
  </si>
  <si>
    <t xml:space="preserve">PROD. MAYA SI EFIE </t>
  </si>
  <si>
    <t>STAMPILA R24 6030095</t>
  </si>
  <si>
    <t>LAPTOP LENOVO B51-80 - 6030061</t>
  </si>
  <si>
    <t>DISTRUGATOR DE DOCUMENTE 6030096</t>
  </si>
  <si>
    <t>MOUSE BLACK 6030004</t>
  </si>
  <si>
    <t>DISPOZITIV ODORIZARE, NEGRU 6030159</t>
  </si>
  <si>
    <t>LICENTA WIN PRO 10 64 BIT 6030002</t>
  </si>
  <si>
    <t>DISPOZITIV ODORIZARE ARTYSCENT 6030158</t>
  </si>
  <si>
    <t>TRIMMER A3 ATOM FELLOWES 6030063</t>
  </si>
  <si>
    <t>SURUBELNITE CR 28 BUC/SET 6030109</t>
  </si>
  <si>
    <t>APARAT DE MASURA SI CONTROL  6030106</t>
  </si>
  <si>
    <t>TRUSA CHEI TUBULARE 6030110</t>
  </si>
  <si>
    <t>SURUBELNITA DREAPTA 5X100 HOLZER 6030290</t>
  </si>
  <si>
    <t>MICROFON ELECTRIC- 6030092</t>
  </si>
  <si>
    <t>2020</t>
  </si>
  <si>
    <t>MICROFON PE CAP BEJ - 6030038</t>
  </si>
  <si>
    <t>MICROFON PE CAP BEJ - 6030039</t>
  </si>
  <si>
    <t>TOTAL LAMPIO</t>
  </si>
  <si>
    <t>PROD LAMPIO -CASETOFON VINTAGE 3030088</t>
  </si>
  <si>
    <t>PROD LAMPIO - BRATARA GLOW 3030093</t>
  </si>
  <si>
    <t>PROD LAMPIO - MORCOVI ARTIFICIALI 3030094</t>
  </si>
  <si>
    <t>PROD LAMPIO - PUNGA PATRATA FOARTE 3030118</t>
  </si>
  <si>
    <t>PROD LAMPIO - TUB CONFETI 3030090</t>
  </si>
  <si>
    <t>PROD LAMPIO  FLEXIBILI BLK 08 W PRO3030135</t>
  </si>
  <si>
    <t>PROD LAMPIO FLEXIBILI BLK 05 M PRO 3030132</t>
  </si>
  <si>
    <t>PROD LAMPIO FLEXIBILI BLK 09 M PRO 3030136</t>
  </si>
  <si>
    <t>PROD LAMPIO FLEXIBILI BLK 13 M PRO 3030138</t>
  </si>
  <si>
    <t>PROD LAMPIO FLEXIBILI BLK 15 W PRO 3030139</t>
  </si>
  <si>
    <t>PROD LAMPIO FLEXIBILI BLK 16 W PRO 3030140</t>
  </si>
  <si>
    <t>PROD LAMPIO FLEXIBILI BLK 17 W PRO 3030141</t>
  </si>
  <si>
    <t>PROD LAMPIO- FLEXIBILI STRECH-ONE HC BLK 09N 6030278</t>
  </si>
  <si>
    <t>PROD. DL.GOE</t>
  </si>
  <si>
    <t xml:space="preserve">PROD. HARAP ALB </t>
  </si>
  <si>
    <t>PROD. LAMPIO</t>
  </si>
  <si>
    <t>OBIECTE DE INVENTAR</t>
  </si>
  <si>
    <t>CEAPA - VEIOZA 6030336</t>
  </si>
  <si>
    <t xml:space="preserve">PROD. CEAPA </t>
  </si>
  <si>
    <t>PRODUCTIA "FEMEIA ETERNA POVESTE" CASETA PLEXIGLAS 800*10*5  3030576</t>
  </si>
  <si>
    <t>PROD. FEMEIA ETERNA POVESTE</t>
  </si>
  <si>
    <t>AMORTIZAT INTEGRAL</t>
  </si>
  <si>
    <t>PROD LAMPIO  - COVOR DE SCENA LINOLEUM 52ML 3030105</t>
  </si>
  <si>
    <t>STATIE RADIO PORTABILA (WALKIE-TALKIE), 6030080</t>
  </si>
  <si>
    <t>SET</t>
  </si>
  <si>
    <t>TOTAL GEST. OBIECTE DE INVENTAR</t>
  </si>
  <si>
    <t xml:space="preserve">Comisia centrală de inventariere: </t>
  </si>
  <si>
    <t>Presedinte:     Croitoru Oana Elena</t>
  </si>
  <si>
    <t>Membru:        Voicu Ion Valentin</t>
  </si>
  <si>
    <t>Membru:        Filipescu Ioan Daniel</t>
  </si>
  <si>
    <t>Anexa</t>
  </si>
  <si>
    <t>AMORTIZAT PARTIAL</t>
  </si>
  <si>
    <t>TOTAL</t>
  </si>
  <si>
    <t>Buc</t>
  </si>
  <si>
    <t xml:space="preserve">PRODUCTIA REVOLTA POVESTILOR </t>
  </si>
  <si>
    <t>PRODUCTIA LAMPIO</t>
  </si>
  <si>
    <t>PROD LAMPIO FLEXIBILI BLK 07 M PRO-3030134</t>
  </si>
  <si>
    <t>SATUL PARALEL SPIDER - 6030186</t>
  </si>
  <si>
    <t>PRODUCTIA SATUL PARALEL</t>
  </si>
  <si>
    <t>SATUL PARALEL ELEMENTE SCENOGRAFIE -GURA DE TUNEL 2150X2000X700,STRUCTURA ALU PE PLATFORMA CU ROTI - 6030187</t>
  </si>
  <si>
    <t>SATUL PARALEL RAMA 300X2400X50 - 6030188</t>
  </si>
  <si>
    <t>SATUL PARALEL CASA BILETE 2100X2600X250 STRUCTURA ALU PLACATA - 6030189</t>
  </si>
  <si>
    <t>SATUL PARALEL GARA STANGA CU CEAS 2900X2350X250 - 6030190</t>
  </si>
  <si>
    <t>SATUL PARALEL SINA TREN 1200X600X5500 - 6030191</t>
  </si>
  <si>
    <t>SATUL PARALEL SINA TREN 1200X600X6500 - 6030192</t>
  </si>
  <si>
    <t>SATUL PARALEL BUTAFORIE ASPECT PIETRE - 6030193</t>
  </si>
  <si>
    <t>SATUL PARALEL BUTAFORIE ASPECT PIETRE - 6030194</t>
  </si>
  <si>
    <t>SATUL PARALEL  LUNA- CASETA LUMINOASA 1500X200 - 6030195</t>
  </si>
  <si>
    <t>SATUL PARALEL PLACA INSCRIP"GARA DE EST" - 6030196</t>
  </si>
  <si>
    <t>SATUL PARALEL PLACA INSCRIP"GARA DE VEST" - 6030197</t>
  </si>
  <si>
    <t>SATUL PARALEL PANOU  INDICATOR LOCOMOTIVA - 6030198</t>
  </si>
  <si>
    <t>SATUL PARALEL PANOU INDICATIOR  BUFET - 6030199</t>
  </si>
  <si>
    <t>SATUL PARALEL PANOU INDICATIOR BISTRO - 6030200</t>
  </si>
  <si>
    <t>SATUL PARALEL SEMNAL CU SEMAFOR ROSU SI VERDE - 6030202</t>
  </si>
  <si>
    <t>SATUL PARALEL PRACTICABIL CU ROTI 2000X1500X200 - 6030205</t>
  </si>
  <si>
    <t>SATUL PARALEL GHIVECI ARBUST ARTIFICIAL ASPECT TUFA - 6030206</t>
  </si>
  <si>
    <t>SATUL PARALEL GURA TUNEL 1700X2000X500 - 6030207</t>
  </si>
  <si>
    <t>SATUL PARALEL RAMA TUNEL 300X2200X500 - 6030208</t>
  </si>
  <si>
    <t>SATUL PARALEL FELINAR FRUNZE PALMIER ARTIFICIAL - 6030209</t>
  </si>
  <si>
    <t>SATUL PARALEL FELINAR FRUNZE PALMIER ARTIFICIAL - 6030210</t>
  </si>
  <si>
    <t>SATUL PARALEL PORTAL 7000X4500X300X500 - 6030212</t>
  </si>
  <si>
    <t>SATUL PARALEL PUPITRU - 6030213</t>
  </si>
  <si>
    <t>PROD.CLARVAZATORUL</t>
  </si>
  <si>
    <t>PROD.CLARVAZATORUL. STICLA PLASTIC PULVERIZATOR "DEZINFECTANT" 6030515</t>
  </si>
  <si>
    <t>PROD.CLARVAZATORUL. VOLTMETRU CU AC 6030516</t>
  </si>
  <si>
    <t>PROD.CLARVAZATORUL. CASCA AVIATOR 6030518</t>
  </si>
  <si>
    <t>PROD. HEDWIG-  PANTALON PIELE - 6030807</t>
  </si>
  <si>
    <t>PROD.HEDWIG AND THE ANGRY INCH</t>
  </si>
  <si>
    <t>PROD.HEDWIG -CHITARA 38' - 6030816</t>
  </si>
  <si>
    <t>2023</t>
  </si>
  <si>
    <t>SATUL PARALEL FELINAR FRUNZE PALMIER ARTIFICIAL - 6030211</t>
  </si>
  <si>
    <t>SATUL PARALEL MACAZ- 6030201</t>
  </si>
  <si>
    <t>PROD.CLARVAZATORUL. TABLETA A4 NEFUNCTIONALA 6030517</t>
  </si>
  <si>
    <t>PROD.CLARVAZATORUL. UMBRELA CU LED 6030519</t>
  </si>
  <si>
    <t>PROD.CLARVAZATORUL. TELECOMANDA 6030520</t>
  </si>
  <si>
    <t>PROD.CLARVAZATORUL.PANOU FUNDAL DREPT ALB SPATE, FATA MARO, DESENATE,MONTAJ MIJLOC 1200X2800MM -6030498</t>
  </si>
  <si>
    <t>PROD.CLARVAZATORUL.PANOU FUNDAL CURBAT,MARO, DESENATE, CERC LA MIJLOC 1228X2800MM-6030499</t>
  </si>
  <si>
    <t>PROD.CLARVAZATORUL.CERC MARE CU OGLINDA MONTAT IN MIJLOC, 1200MM-6030500</t>
  </si>
  <si>
    <t>PROD.CLARVAZATORUL.SET 5 TABLOURI IMPRIMATE, MONTAJ MIJLOC-6030508</t>
  </si>
  <si>
    <t>PROD.CLARVAZATORUL. LAMPADAR PODEA ARGINTIU IKEA, 1300MM-6030509</t>
  </si>
  <si>
    <t>PRODUCTIA MARESALI</t>
  </si>
  <si>
    <t>PRODUCTIE "MARESALII" LAMPADAR CU PICIOR-3030480</t>
  </si>
  <si>
    <t>PRODUCTIE "MARESALII" HARTA PRINT-3030505</t>
  </si>
  <si>
    <t>PRODUCTIA HOTUL DE MARGARITARE - BASTON REGAL-3030278</t>
  </si>
  <si>
    <t>PROD. HOTUL DE MARGARITARE</t>
  </si>
  <si>
    <t>PRODUCTIA HOTUL DE MARGARITARE DECOR PANOU LEMN 1000*30CM-3030248</t>
  </si>
  <si>
    <t>PRODUCTIA HOTUL DE MARGARITARE DECOR PANOURI LEMN 1000*30CM-3030249</t>
  </si>
  <si>
    <t>PRODUCTIA HOTUL DE MARGARITARE PANOU LEMN 1000*30CM-3030250</t>
  </si>
  <si>
    <t>PRODUCTIA HOTUL DE MARGARITARE DECOR PANOU LEMN 1000*30CM-3030251</t>
  </si>
  <si>
    <t>PRODUCTIA HOTUL DE MARGARITARE PANOU LEMN 300*30CM-3030252</t>
  </si>
  <si>
    <t>PRODUCTIA HOTUL DE MARGARITARE DECOR PANOU DE LEMN 300*30CM-3030253</t>
  </si>
  <si>
    <t>PRODUCTIA HOTUL DE MARGARITARE DECOR PANOU LEMN 220*30CM-3030254</t>
  </si>
  <si>
    <t>PRODUCTIA HOTUL DE MARGARITARE DECOR PANOU LEMN 220*30CM.-3030255</t>
  </si>
  <si>
    <t>PRODUCTIA HOTUL DE MARGARITARE DECOR PANOU LEMN 220*30CM..-3030256</t>
  </si>
  <si>
    <t>PRODUCTIA HOTUL DE MARGARITARE DECOR PANOU LEMN 220*30CM…-3030257</t>
  </si>
  <si>
    <t>PRODUCTIA HOTUL DE MARGARITARE DECOR PANOU LEMN. 220*30CM-3030258</t>
  </si>
  <si>
    <t>PRODUCTIA HOTUL DE MARGARITARE DECOR PANOU. LEMN 220*30CM-3030259</t>
  </si>
  <si>
    <t>PRODUCTIA HOTUL DE MARGARITARE DECOR. PANOU LEMN 220*30CM-3030260</t>
  </si>
  <si>
    <t>PRODUCTIA HOTUL DE MARGARITARE. DECOR PANOU LEMN 220*30CM-3030261</t>
  </si>
  <si>
    <t>PRODUCTIA HOTUL DE MARGARITARE DECOR PANOU LEMN 300*80CM-3030262</t>
  </si>
  <si>
    <t>PRODUCTIA HOTUL DE MARGARITARE DECOR PANOU LEMN 300*80CM.-3030263</t>
  </si>
  <si>
    <t>PRODUCTIA HOTUL DE MARGARITARE DECOR PANOU LEMN 300*140CM-3030264</t>
  </si>
  <si>
    <t>PRODUCTIA HOTUL DE MARGARITARE DECOR PANOU. LEMN 300*140CM-3030265</t>
  </si>
  <si>
    <t>PRODUCTIA HOTUL DE MARGARITARE. DECOR. PANOU LEMN 300*140CM-3030266</t>
  </si>
  <si>
    <t>PRODUCTIA HOTUL DE MARGARITARE DECOR PANOU LEMN 300*140CM..-3030267</t>
  </si>
  <si>
    <t>PRODUCTIA HOTUL DE MARGARITARE FUNDAL ECRAN SALA MICA-3030276</t>
  </si>
  <si>
    <t>PRODUCTIA HOTUL DE MARGARITARE-ROZARIU NEGRU CU CUTIE-3030281</t>
  </si>
  <si>
    <t>PRODUCTIA HOTUL DE MARGARITARE CARTI DE JOC-3030283</t>
  </si>
  <si>
    <t>PRODUCTIA HOTUL DE MARGARITARE SET PANA DE SCRIS VINTAGE CU CALIMARA-3030294</t>
  </si>
  <si>
    <t>PRODUCTIA HOTUL DE MARGARITARE 10M FUNIE GROASA DE 14MM-3030295</t>
  </si>
  <si>
    <t>PRODUCTIA HOTUL DE MARGARITARE SAC DE DRUMETIE-3030308</t>
  </si>
  <si>
    <t>PRODUCTIA HOTUL DE MARGARITARE GITE PANTALONI BUC -3030312</t>
  </si>
  <si>
    <t>PRODUCTIA HOTUL DE MARGARITARE MARGARITARE BUC-3030313</t>
  </si>
  <si>
    <t>PRODUCTIA HOTUL DE MARGARITARE PUNGI DE CATIFEA BUC-3030350</t>
  </si>
  <si>
    <t>2025</t>
  </si>
  <si>
    <t>PRODUCTIA REVOLTA POVESTILOR POANTE BALERINI-3030633</t>
  </si>
  <si>
    <t>PRODUCTIA REVOLTA POVESTILOR PRACTICABILE CU FLANCURI SI LUMINI LED CARTEA 1 PANOU 700X1800-3030721</t>
  </si>
  <si>
    <t>PRODUCTIA REVOLTA POVESTILOR CARTEA 2 - PANOU 600X1900-3030722</t>
  </si>
  <si>
    <t>PRODUCTIA REVOLTA POVESTILOR CARTEA 3 - PANOU 600X1900</t>
  </si>
  <si>
    <t>PRODUCTIA REVOLTA POVESTILOR CARTEA 4 - PANOU 1100X2100</t>
  </si>
  <si>
    <t>PRODUCTIA REVOLTA POVESTILOR CARTEA 5 - PANOU 900X1900</t>
  </si>
  <si>
    <t>PRODUCTIA REVOLTA POVESTILOR CARTEA 6 - PANOU 800X2250</t>
  </si>
  <si>
    <t>PRODUCTIA REVOLTA POVESTILOR CARTEA 7 - PANOU 800X2450</t>
  </si>
  <si>
    <t>PRODUCTIA REVOLTA POVESTILOR CARTEA 8 - 1000X2250</t>
  </si>
  <si>
    <t>PRODUCTIA REVOLTA POVESTILOR CARTEA 9 - 800X2700</t>
  </si>
  <si>
    <t>PRODUCTIA REVOLTA POVESTILOR CARTEA 10 - 700X2500</t>
  </si>
  <si>
    <t>PRODUCTIA REVOLTA POVESTILOR CARTEA 11 - 800X2500</t>
  </si>
  <si>
    <t>PRODUCTIA REVOLTA POVESTILOR CARTEA 12 - 500X2850</t>
  </si>
  <si>
    <t>PRODUCTIA REVOLTA POVESTILOR CARTEA 13 - 700X3500</t>
  </si>
  <si>
    <t>PRODUCTIA REVOLTA POVESTILOR CARTEA 14 - 800X3200</t>
  </si>
  <si>
    <t>PRODUCTIA REVOLTA POVESTILOR CARTEA 15 - 700X3000</t>
  </si>
  <si>
    <t>PRODUCTIA REVOLTA POVESTILOR CARTEA 16 - 730X2700</t>
  </si>
  <si>
    <t>PRODUCTIA REVOLTA POVESTILOR CARTEA 17 - 560X2700</t>
  </si>
  <si>
    <t>PRODUCTIA REVOLTA POVESTILOR CARTEA 18 - 830X2300-3030738</t>
  </si>
  <si>
    <t>PRODUCTIA REVOLTA POVESTILOR COVOR DE SCENA-3030739</t>
  </si>
  <si>
    <t>PRODUCTIA REVOLTA POVESTILOR PANTOF TOC MIC, MASURA 35/36 P40 PLK04 HI-STEP - 6030547</t>
  </si>
  <si>
    <t>PROD LAMPIO - PANTOFI STEP BLK TAP LADIES 07 M T-MORAVIA-3030084</t>
  </si>
  <si>
    <t>PROD LAMPIO - GENUNCHIERA ASICS-3030089</t>
  </si>
  <si>
    <t>PERECHI</t>
  </si>
  <si>
    <t>PROD LAMPIO - INCALTAMINTE TIP BALET CF CTR.292/05.10.2017</t>
  </si>
  <si>
    <t>PROD LAMPIO- 32C PRO MESH BLACK 13W-6030283</t>
  </si>
  <si>
    <t>PROD LAMPIO- 32C PRO MESH BLACK 15M-6030284</t>
  </si>
  <si>
    <t>PROD LAMPIO - LASER-3030119</t>
  </si>
  <si>
    <t>DALLES - HAINA PIELE PAMPON - 6031223</t>
  </si>
  <si>
    <t>DALLES - CORSET MITA - 6031230</t>
  </si>
  <si>
    <t>DALLES - CORSET DIDINA - 6031213</t>
  </si>
  <si>
    <t>DALLES - PALARIE DIDINA - 6031217</t>
  </si>
  <si>
    <t>CENTRUL CULTURAL DALLES</t>
  </si>
  <si>
    <t>PROD. CONU LEONIDA - CEAUN FONTA 4L, CAPAC SI MANERE -6030744</t>
  </si>
  <si>
    <t>PROD. CONU LEONIDA - COSTUM BETIV 1880 (CAMASA, VESTA, PANT, PALTON, PALARIE, PANTOFI) -6030755</t>
  </si>
  <si>
    <t>PROD. CONU LEONIDA FATA CU REACTIUNEA</t>
  </si>
  <si>
    <t>PROD.BARBA ALBASTRA FLANC STANG 1.20H,6.5M L(11 PANOURI, BARA HAINE1M l,ETAJERA CU 4 POLITE, 2 BUC APLICA MICA CU LUMINA</t>
  </si>
  <si>
    <t>PROD.BARBA ALBASTRA FLANC DREPT 1.20H,6.5M L(11 PANOURI, BARA HAINE1M l,ETAJERA CU 4 POLITE,2 BUC APLICA MICA CU LUMINA)</t>
  </si>
  <si>
    <t>PROD.BARBA ALBASTRA MASA VERTICALA BILIARD STRUCTURA METAL SI PANOURI LEMN-6030446</t>
  </si>
  <si>
    <t>PROD.BARBA ALBASTRA MASA ORIZONTALA BILIARD L 2m, l1 m, H.35-6030447</t>
  </si>
  <si>
    <t>PROD.BARBA ALBASTRA COVOR SCENA TIP POLIPLAN PRINTAT 6X7M-6030451</t>
  </si>
  <si>
    <t>PROD.BARBA ALBASTRA  PANOU STIPLEX PRINTAT VITRALIU 0.82X2M-6030454</t>
  </si>
  <si>
    <t>PROD.BARBA ALBASTRA IEPURE BUTAFORIE, MARIME NATURALA-6030455</t>
  </si>
  <si>
    <t>PROD.BARBA ALBASTRA VALIZA GISEL CU PAMANT-BUTAFORIE CU LUMINA SI PICTURA IN COPAC</t>
  </si>
  <si>
    <t>PROD.BARBA ALBASTRA LEBADA BUTAFORIE-6030458</t>
  </si>
  <si>
    <t>PROD.BARBA ALBASTRA CAINE NEGRU IN LESA- BUTAFORIE-6030459</t>
  </si>
  <si>
    <t>PROD.BARBA ALBASTRA  RECEPTOR TELEFON REAL CU FIR 2M-TEL VECHI</t>
  </si>
  <si>
    <t>PROD.BARBA ALBASTRA TACURI FOSFORESCENTE-6030462</t>
  </si>
  <si>
    <t>PROD.BARBA ALBASTRA SUPORT TACURI-6030463</t>
  </si>
  <si>
    <t>PROD.BARBA ALBASTRA UMBRELE-6030467</t>
  </si>
  <si>
    <t>PROD.BARBA ALBASTRA STETOSCOP-6030468</t>
  </si>
  <si>
    <t>PROD.BARBA ALBASTRA OCHELARI DE SOARE-6030469</t>
  </si>
  <si>
    <t>PROD.BARBA ALBASTRA TAVA CU FIOLE ECHIPAMENT MEDICAL CU ETICHETA-603040</t>
  </si>
  <si>
    <t>PROD.BARBA ALBASTRA PANOURI PLEXIGLAS PRINTARE VITRALIU-6030476</t>
  </si>
  <si>
    <t>PROD.BARBA ALBASTRA MASA METALICA PT MASINA DE FUM-6030477</t>
  </si>
  <si>
    <t>PROD.BARBA ALBASTRA LAMPI CU  ACCESORII-6030478</t>
  </si>
  <si>
    <t>PROD.BARBA ALBASTRA INSTALATIE MASINA DE FUM-6030480</t>
  </si>
  <si>
    <t xml:space="preserve">PROD.BARBA ALBASTRA </t>
  </si>
  <si>
    <t>SATUL PARALEL OPINCI KALUL-6030246</t>
  </si>
  <si>
    <t>VANDEE - SANDALE ARGINTII BARETA LANT,36- 6031099</t>
  </si>
  <si>
    <t>DONATII- PRODUCTII TSP - VANDEE</t>
  </si>
  <si>
    <t>MICUL PRINT - FLEXIBILI TRANDAFIR 3LCO FLESH SILHOUETTE - 3030165</t>
  </si>
  <si>
    <t>MICUL PRINT - FLEXIBILI TRANDAFIR 3LCO FLESH SILHOUETTE - 3030166</t>
  </si>
  <si>
    <t>MICUL PRINT - FLEXIBILI TRANDAFIR 3LCO FLESH SILHOUETTE - 3030167</t>
  </si>
  <si>
    <t>MICUL PRINT - FLEXIBILI TRANDAFIR 3LCO FLESH SILHOUETTE - 3030168</t>
  </si>
  <si>
    <t>MICUL PRINT - POANTE TRANDAFIR 801-11 XX SAT VERSAILLES-3030163</t>
  </si>
  <si>
    <t>MICUL PRINT - POANTE TRANDAFIR D101 - 7W SA PNK DEBUTANTE-3030162</t>
  </si>
  <si>
    <t>PROD. MICUL PRINT</t>
  </si>
  <si>
    <t>DRAGOSTEA CELOR 3 PORTOCALE CUB ALUMINIU 12MM CASERAT CU PRINT 1400*1400*1400-3030362</t>
  </si>
  <si>
    <t>DRAGOSTEA CELOR 3 PORTOCALE CUB ALUMINIU 12MM CASERAT CU PRINT 1000*1000*1000-3030363</t>
  </si>
  <si>
    <t>DRAGOSTEA CELOR 3 PORTOCALE CUB ALUMINIU 12MM CASERAT CU PRINT 600*600*600-3030364</t>
  </si>
  <si>
    <t>DRAGOSTEA CELOR 3 PORTOCALE  PIESE DOMINO SUPRADIMENSIONATE CUL FILDES 1000*500*200-3030365</t>
  </si>
  <si>
    <t>DRAGOSTEA CELOR 3 PORTOCALE PIESE DOMINO SUPRADIMENSIONATE CUL NEAGRA 1000*500*200-3030366</t>
  </si>
  <si>
    <t>DRAGOSTEA CELOR 3 PORTOCALE SCARA 5 TREPTE ALUMINIU PLACAJ 12MM POLIPLAN PRINTAT-3030367</t>
  </si>
  <si>
    <t>DRAGOSTEA CELOR 3 PORTOCALE SCARA 3 TREPTE ALUMINIU PLACAJ 12MM POLIPLAN PRINTAT-3030368</t>
  </si>
  <si>
    <t>DRAGOSTEA CELOR 3 PORTOCALE  TRON SI CUPTOR PANOURI-3030369</t>
  </si>
  <si>
    <t>DRAGOSTEA CELOR 3 PORTOCALE CUB 200*220 CM-3030370</t>
  </si>
  <si>
    <t>DRAGOSTEA CELOR 3 PORTOCALE FANTANA CU CAPAC-3030371</t>
  </si>
  <si>
    <t>DRAGOSTEA CELOR 3 PORTOCALE  SOCLU PE ROTI PREVAZUT CU BAZIN-3030372</t>
  </si>
  <si>
    <t>DRAGOSTEA CELOR 3 PORTOCALE  ROABA (TAUR)-3030374</t>
  </si>
  <si>
    <t>DRAGOSTEA CELOR 3 PORTOCALE  INTERIOR TRON ZAR PRACTICABIL-3030375</t>
  </si>
  <si>
    <t>DRAGOSTEA CELOR 3 PORTOCALE ELEMENT SCENOGRAFIC "BICI CAL"-3030377</t>
  </si>
  <si>
    <t>DRAGOSTEA CELOR 3 PORTOCALE  TAVA CU PUI SI CARTOFI BUTAFORIE-3030380</t>
  </si>
  <si>
    <t>DRAGOSTEA CELOR 3 PORTOCALE  LOPATA 2 M DIN LEMN MODEL PIZZA-3030381</t>
  </si>
  <si>
    <t>DRAGOSTEA CELOR 3 PORTOCALE ARIPI MICI 50 CM CU COADA LEU-3030384</t>
  </si>
  <si>
    <t>DRAGOSTEA CELOR 3 PORTOCALE  MANDOLINA CU COADA PAPIER MACHE-3030385</t>
  </si>
  <si>
    <t>DRAGOSTEA CELOR 3 PORTOCALE  LANCE SOLDAT 22 M-3030388</t>
  </si>
  <si>
    <t xml:space="preserve">PROD.DRAGOSTEA CELOR 3 PORTOCALE  </t>
  </si>
  <si>
    <t>PRODUCTIA EQUUS PERETE NEGRU LEMN 6.6MX3M(H) -6030561</t>
  </si>
  <si>
    <t>PRODUCTIA EQUUS PERETE CU BOXE 3.1MX3M(H) - 6030562</t>
  </si>
  <si>
    <t>PRODUCTIA EQUUS USA HAMBAR - 6030563</t>
  </si>
  <si>
    <t>PRODUCTIA EQUUS FUNDAL PRINTAT PE RAMA METALICA 2MX2.5M - 6030564</t>
  </si>
  <si>
    <t>PRODUCTIA EQUUS SCAUN ROTATIV - 6030571</t>
  </si>
  <si>
    <t>PRODUCTIA EQUUS JGHEAB CU APA (ADAPATOARE) - 6030572</t>
  </si>
  <si>
    <t>PRODUCTIA EQUUS LAMPA CU TUBURI NEON LED - 6030573</t>
  </si>
  <si>
    <t>PRODUCTIA EQUUS PANOURI SCANDURA NATUR 0.7MX1.5M - 6030574</t>
  </si>
  <si>
    <t>PRODUCTIA EQUUS PANOU SCANDURA NATUR 0.9MX1.5M - 6030575</t>
  </si>
  <si>
    <t>PRODUCTIA EQUUS HAM PIELE - 6030580</t>
  </si>
  <si>
    <t>PRODUCTIA EQUUS PATURA ARMATA - 6030582</t>
  </si>
  <si>
    <t>PRODUCTIA EQUUS ELEMENTE ARMURA METALICA(MANUSA METALICA, APARATOARE BRAT SI GAT) - 6030583</t>
  </si>
  <si>
    <t>PRODUCTIA EQUUS LAMPADAR CU PICIOR - 6030585</t>
  </si>
  <si>
    <t>PRODUCTIA EQUUS CEARSAFURI ALBE - 6030586</t>
  </si>
  <si>
    <t>PRODUCTIA EQUUS CARTE DE RUGACIUNI - 6030588</t>
  </si>
  <si>
    <t>PRODUCTIA EQUUS CARTE CU COPERTI PRINTATE - 6030589</t>
  </si>
  <si>
    <t>PRODUCTIA EQUUS GALETUSA CU LOPETICA- 6030590</t>
  </si>
  <si>
    <t>PRODUCTIA EQUUS BICI PIELE - 6030592</t>
  </si>
  <si>
    <t>PRODUCTIA EQUUS POTCOAVA CAI - 6030594</t>
  </si>
  <si>
    <t>PRODUCTIA EQUUS CHEIE USA GRAJD CU LANT - 6030595</t>
  </si>
  <si>
    <t>PRODUCTIA EQUUS SET MASA (TAVA METALICA, CANA METAL, FARFURIE,LINGURI) - 6030597</t>
  </si>
  <si>
    <t>PRODUCTIA EQUUS LENJERIE PAT 1PERNA,1 CEARCEAF +2 FEȚE PERNA IMPRIMEU CAII - 6030581</t>
  </si>
  <si>
    <t>PRODUCTIA EQUUS CUȚIT MARE BUCATRIE - 6030584</t>
  </si>
  <si>
    <t>PRODUCTIA EQUUS- BAZIN OCHI APA (TRAPA) 1.5MX0.9M - 6030576</t>
  </si>
  <si>
    <t xml:space="preserve">PRODUCTIA EQUUS </t>
  </si>
  <si>
    <t>UZAT 100%</t>
  </si>
  <si>
    <t>PROD LAMPIO ADIDAS P22 BLK 05 M TUTU-3030122</t>
  </si>
  <si>
    <t>PROD LAMPIO ADIDAS P22 BLK 06 M TUTU-3030123</t>
  </si>
  <si>
    <t>PROD LAMPIO ADIDAS P22 BLK 07 M TUTU-3030124</t>
  </si>
  <si>
    <t>PROD LAMPIO ADIDAS P22 BLK 08 M TUTU3030125</t>
  </si>
  <si>
    <t>PROD LAMPIO ADIDAS P22 BLK 10 M TUTU3030126</t>
  </si>
  <si>
    <t>PROD LAMPIO ADIDAS P22 BLK 11 M TUTU-3030127</t>
  </si>
  <si>
    <t>PROD LAMPIO ADIDAS P22 BLK 13 M TUTU3030128</t>
  </si>
  <si>
    <t>PROD LAMPIO ADIDAS P22 BLK 15 M TUTU-3030129</t>
  </si>
  <si>
    <t>PROD LAMPIO ADIDAS P22 BLK 16 M TUTU-3030130</t>
  </si>
  <si>
    <t>PROD LAMPIO ADIDAS P22 BLK 17 M TUTU-3030131</t>
  </si>
  <si>
    <t>PROD LAMPIO FLEXIBILI BLK 06 M PRO-3030133</t>
  </si>
  <si>
    <t>PROD LAMPIO FLEXIBILI BLK 11 M PRO-3030137</t>
  </si>
  <si>
    <t>PROD LAMPIO- FLEXIBILI STRECH-ONE HC BLK 10N-6030279</t>
  </si>
  <si>
    <t>PROD LAMPIO- FLEXIBILI STRECH-ONE HC BLK 11N-6030280</t>
  </si>
  <si>
    <t>PROD LAMPIO- FLEXIBILI STRECH-ONE HC BLK 13N-6030281</t>
  </si>
  <si>
    <t>PROD LAMPIO- FLEXIBILI STRECH-ONE LC BLK 14N-6030282</t>
  </si>
  <si>
    <t>PROD LAMPIO- FLEXIBILI STRECH-ONE LC BLK 08N-6030277</t>
  </si>
  <si>
    <t>PROD LAMPIO  SUSPENSOR D057C BLACK MED-3030142</t>
  </si>
  <si>
    <t>PROD LAMPIO SUSPENSOR D052C BLACK SMA-3030143</t>
  </si>
  <si>
    <t>PROD LAMPIO SUSPENSOR D052C BLACK MED-3030144</t>
  </si>
  <si>
    <t>PROD LAMPIO SUSPENSOR D052C BLACK LAR-3030145</t>
  </si>
  <si>
    <t>Președinte: Georgeta Notinaru – Contabil Sef</t>
  </si>
  <si>
    <t>Membru: Iordana Bulgăreanu - Administrator</t>
  </si>
  <si>
    <t>Membru: Antoaneta Culincu – inspector de specialitate</t>
  </si>
  <si>
    <t>CAIET DE SARCINI</t>
  </si>
  <si>
    <t>bunuri-altele decat mijloacele fixe-propuse spre declasare in anul  2025</t>
  </si>
  <si>
    <t>SPECTACOL</t>
  </si>
  <si>
    <t>UZAT FIZIC /NEFUNCTIONAL</t>
  </si>
  <si>
    <t>35.7</t>
  </si>
  <si>
    <t>Valoare Totala (Lei) 
100%</t>
  </si>
  <si>
    <t>Valoare Totala (Lei) 
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</si>
</sst>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"/>
  </numFmts>
  <fonts count="17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</font>
    <font>
      <sz val="12"/>
      <name val="Aptos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 applyAlignment="1">
      <alignment horizontal="left" wrapText="1"/>
    </xf>
    <xf numFmtId="0" fontId="4" fillId="0" borderId="0" xfId="0" applyFont="1"/>
    <xf numFmtId="49" fontId="2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right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left" wrapText="1"/>
    </xf>
    <xf numFmtId="4" fontId="0" fillId="0" borderId="0" xfId="0" applyNumberFormat="1"/>
    <xf numFmtId="0" fontId="0" fillId="0" borderId="0" xfId="0" applyAlignment="1">
      <alignment vertical="center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 wrapText="1"/>
    </xf>
    <xf numFmtId="9" fontId="3" fillId="0" borderId="0" xfId="0" applyNumberFormat="1" applyFont="1" applyAlignment="1">
      <alignment horizontal="left" wrapText="1"/>
    </xf>
    <xf numFmtId="9" fontId="0" fillId="0" borderId="0" xfId="0" applyNumberFormat="1" applyAlignment="1">
      <alignment horizontal="right" wrapText="1"/>
    </xf>
    <xf numFmtId="9" fontId="7" fillId="0" borderId="1" xfId="0" applyNumberFormat="1" applyFont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 wrapText="1"/>
    </xf>
    <xf numFmtId="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/>
    </xf>
    <xf numFmtId="49" fontId="10" fillId="2" borderId="1" xfId="0" applyNumberFormat="1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horizontal="righ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" fontId="6" fillId="2" borderId="1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right" wrapText="1"/>
    </xf>
    <xf numFmtId="49" fontId="12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wrapText="1"/>
    </xf>
    <xf numFmtId="4" fontId="4" fillId="0" borderId="0" xfId="0" applyNumberFormat="1" applyFont="1"/>
    <xf numFmtId="49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top" wrapText="1"/>
    </xf>
    <xf numFmtId="0" fontId="8" fillId="0" borderId="0" xfId="0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/>
    <xf numFmtId="4" fontId="9" fillId="0" borderId="1" xfId="0" applyNumberFormat="1" applyFont="1" applyBorder="1"/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49" fontId="13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9" fontId="8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vertical="center"/>
    </xf>
    <xf numFmtId="49" fontId="2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49" fontId="9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2" fontId="7" fillId="0" borderId="1" xfId="0" applyNumberFormat="1" applyFont="1" applyBorder="1" applyAlignment="1">
      <alignment horizontal="right" vertical="top" wrapText="1"/>
    </xf>
    <xf numFmtId="49" fontId="12" fillId="0" borderId="0" xfId="0" applyNumberFormat="1" applyFont="1" applyAlignment="1">
      <alignment horizontal="left" vertical="top" wrapText="1"/>
    </xf>
    <xf numFmtId="4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left" wrapText="1"/>
    </xf>
    <xf numFmtId="0" fontId="15" fillId="0" borderId="0" xfId="0" applyFont="1" applyAlignment="1">
      <alignment horizontal="justify" vertical="center"/>
    </xf>
    <xf numFmtId="0" fontId="15" fillId="0" borderId="0" xfId="0" applyFont="1"/>
    <xf numFmtId="49" fontId="13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9" fontId="0" fillId="0" borderId="0" xfId="3" applyFont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CC0B3A78-4AF6-4F60-A42C-3BF0659BFF32}"/>
    <cellStyle name="Normal 3" xfId="2" xr:uid="{367C4B8D-29C2-4847-86B2-F736893555B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368F-F32C-4BAD-98C1-CCAE2A137434}">
  <sheetPr>
    <tabColor rgb="FF92D050"/>
    <pageSetUpPr fitToPage="1"/>
  </sheetPr>
  <dimension ref="A1:M30"/>
  <sheetViews>
    <sheetView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G28" sqref="G28"/>
    </sheetView>
  </sheetViews>
  <sheetFormatPr defaultRowHeight="14.4" x14ac:dyDescent="0.3"/>
  <cols>
    <col min="1" max="1" width="8.33203125" customWidth="1"/>
    <col min="2" max="2" width="13" style="26" customWidth="1"/>
    <col min="3" max="3" width="51.33203125" style="1" customWidth="1"/>
    <col min="4" max="4" width="14" style="1" customWidth="1"/>
    <col min="5" max="5" width="12.6640625" style="1" customWidth="1"/>
    <col min="6" max="6" width="12.6640625" style="7" customWidth="1"/>
    <col min="7" max="7" width="12.109375" style="7" customWidth="1"/>
    <col min="8" max="8" width="13.5546875" style="22" customWidth="1"/>
    <col min="9" max="9" width="20.5546875" style="1" customWidth="1"/>
    <col min="10" max="10" width="17.33203125" style="1" customWidth="1"/>
    <col min="15" max="15" width="9.109375" customWidth="1"/>
  </cols>
  <sheetData>
    <row r="1" spans="1:10" x14ac:dyDescent="0.3">
      <c r="C1" s="3" t="s">
        <v>0</v>
      </c>
      <c r="D1" s="3"/>
      <c r="E1" s="3"/>
      <c r="F1" s="4"/>
      <c r="G1" s="4"/>
      <c r="H1" s="21"/>
      <c r="I1" s="5"/>
      <c r="J1" s="2"/>
    </row>
    <row r="2" spans="1:10" x14ac:dyDescent="0.3">
      <c r="C2" s="5"/>
      <c r="D2" s="5"/>
      <c r="E2" s="5"/>
      <c r="F2" s="4"/>
      <c r="G2" s="4"/>
      <c r="H2" s="21"/>
      <c r="I2" s="5"/>
      <c r="J2" s="2"/>
    </row>
    <row r="3" spans="1:10" x14ac:dyDescent="0.3">
      <c r="D3" s="6"/>
      <c r="E3" s="6" t="s">
        <v>1</v>
      </c>
      <c r="F3" s="4"/>
      <c r="G3" s="4"/>
      <c r="H3" s="21"/>
      <c r="I3" s="5"/>
    </row>
    <row r="4" spans="1:10" x14ac:dyDescent="0.3">
      <c r="C4" s="6"/>
      <c r="D4" s="100" t="s">
        <v>209</v>
      </c>
      <c r="E4" s="100"/>
      <c r="F4" s="100"/>
      <c r="G4" s="100"/>
      <c r="H4" s="100"/>
      <c r="I4" s="100"/>
      <c r="J4" s="100"/>
    </row>
    <row r="5" spans="1:10" x14ac:dyDescent="0.3">
      <c r="C5" s="5"/>
      <c r="D5" s="5"/>
      <c r="E5" s="5"/>
      <c r="F5" s="4"/>
      <c r="G5" s="4"/>
      <c r="H5" s="21"/>
      <c r="I5" s="5"/>
    </row>
    <row r="8" spans="1:10" s="17" customFormat="1" ht="51" x14ac:dyDescent="0.3">
      <c r="A8" s="78" t="s">
        <v>2</v>
      </c>
      <c r="B8" s="79" t="s">
        <v>210</v>
      </c>
      <c r="C8" s="74" t="s">
        <v>211</v>
      </c>
      <c r="D8" s="74" t="s">
        <v>212</v>
      </c>
      <c r="E8" s="74" t="s">
        <v>213</v>
      </c>
      <c r="F8" s="75" t="s">
        <v>214</v>
      </c>
      <c r="G8" s="75" t="s">
        <v>215</v>
      </c>
      <c r="H8" s="76" t="s">
        <v>216</v>
      </c>
      <c r="I8" s="77" t="s">
        <v>217</v>
      </c>
      <c r="J8" s="77" t="s">
        <v>10</v>
      </c>
    </row>
    <row r="9" spans="1:10" x14ac:dyDescent="0.3">
      <c r="A9" s="19">
        <v>1</v>
      </c>
      <c r="B9" s="80" t="s">
        <v>242</v>
      </c>
      <c r="C9" s="27" t="s">
        <v>223</v>
      </c>
      <c r="D9" s="18" t="s">
        <v>244</v>
      </c>
      <c r="E9" s="28">
        <v>1982.46</v>
      </c>
      <c r="F9" s="29">
        <v>43100</v>
      </c>
      <c r="G9" s="30">
        <v>2</v>
      </c>
      <c r="H9" s="23">
        <v>1</v>
      </c>
      <c r="I9" s="9" t="s">
        <v>306</v>
      </c>
      <c r="J9" s="8"/>
    </row>
    <row r="10" spans="1:10" x14ac:dyDescent="0.3">
      <c r="A10" s="19">
        <v>2</v>
      </c>
      <c r="B10" s="80" t="s">
        <v>243</v>
      </c>
      <c r="C10" s="27" t="s">
        <v>224</v>
      </c>
      <c r="D10" s="27" t="s">
        <v>232</v>
      </c>
      <c r="E10" s="28">
        <v>42801.61</v>
      </c>
      <c r="F10" s="29">
        <v>43465</v>
      </c>
      <c r="G10" s="30">
        <v>3</v>
      </c>
      <c r="H10" s="23">
        <v>1</v>
      </c>
      <c r="I10" s="9" t="s">
        <v>306</v>
      </c>
      <c r="J10" s="8"/>
    </row>
    <row r="11" spans="1:10" x14ac:dyDescent="0.3">
      <c r="A11" s="19">
        <v>3</v>
      </c>
      <c r="B11" s="80" t="s">
        <v>242</v>
      </c>
      <c r="C11" s="27" t="s">
        <v>226</v>
      </c>
      <c r="D11" s="27" t="s">
        <v>234</v>
      </c>
      <c r="E11" s="28">
        <v>9000</v>
      </c>
      <c r="F11" s="29">
        <v>43465</v>
      </c>
      <c r="G11" s="30">
        <v>2</v>
      </c>
      <c r="H11" s="23">
        <v>1</v>
      </c>
      <c r="I11" s="9" t="s">
        <v>306</v>
      </c>
      <c r="J11" s="8"/>
    </row>
    <row r="12" spans="1:10" x14ac:dyDescent="0.3">
      <c r="A12" s="19">
        <v>4</v>
      </c>
      <c r="B12" s="80" t="s">
        <v>242</v>
      </c>
      <c r="C12" s="27" t="s">
        <v>227</v>
      </c>
      <c r="D12" s="27" t="s">
        <v>235</v>
      </c>
      <c r="E12" s="28">
        <v>2272.3000000000002</v>
      </c>
      <c r="F12" s="29">
        <v>42735</v>
      </c>
      <c r="G12" s="30">
        <v>2</v>
      </c>
      <c r="H12" s="23">
        <v>1</v>
      </c>
      <c r="I12" s="9" t="s">
        <v>306</v>
      </c>
      <c r="J12" s="8"/>
    </row>
    <row r="13" spans="1:10" x14ac:dyDescent="0.3">
      <c r="A13" s="19">
        <v>5</v>
      </c>
      <c r="B13" s="80" t="s">
        <v>242</v>
      </c>
      <c r="C13" s="27" t="s">
        <v>228</v>
      </c>
      <c r="D13" s="27" t="s">
        <v>236</v>
      </c>
      <c r="E13" s="28">
        <v>34510</v>
      </c>
      <c r="F13" s="29">
        <v>43748</v>
      </c>
      <c r="G13" s="30">
        <v>3</v>
      </c>
      <c r="H13" s="23">
        <v>1</v>
      </c>
      <c r="I13" s="9" t="s">
        <v>306</v>
      </c>
      <c r="J13" s="8"/>
    </row>
    <row r="14" spans="1:10" x14ac:dyDescent="0.3">
      <c r="A14" s="19">
        <v>6</v>
      </c>
      <c r="B14" s="80" t="s">
        <v>242</v>
      </c>
      <c r="C14" s="27" t="s">
        <v>229</v>
      </c>
      <c r="D14" s="27" t="s">
        <v>237</v>
      </c>
      <c r="E14" s="28">
        <v>2460.0300000000002</v>
      </c>
      <c r="F14" s="29">
        <v>43465</v>
      </c>
      <c r="G14" s="30">
        <v>2</v>
      </c>
      <c r="H14" s="23">
        <v>1</v>
      </c>
      <c r="I14" s="9" t="s">
        <v>306</v>
      </c>
      <c r="J14" s="8"/>
    </row>
    <row r="15" spans="1:10" x14ac:dyDescent="0.3">
      <c r="A15" s="19">
        <v>7</v>
      </c>
      <c r="B15" s="80" t="s">
        <v>242</v>
      </c>
      <c r="C15" s="27" t="s">
        <v>230</v>
      </c>
      <c r="D15" s="27" t="s">
        <v>232</v>
      </c>
      <c r="E15" s="28">
        <v>1200</v>
      </c>
      <c r="F15" s="29">
        <v>43465</v>
      </c>
      <c r="G15" s="30">
        <v>2</v>
      </c>
      <c r="H15" s="23">
        <v>1</v>
      </c>
      <c r="I15" s="9" t="s">
        <v>306</v>
      </c>
      <c r="J15" s="8"/>
    </row>
    <row r="16" spans="1:10" x14ac:dyDescent="0.3">
      <c r="A16" s="19">
        <v>8</v>
      </c>
      <c r="B16" s="80" t="s">
        <v>242</v>
      </c>
      <c r="C16" s="27" t="s">
        <v>231</v>
      </c>
      <c r="D16" s="27" t="s">
        <v>238</v>
      </c>
      <c r="E16" s="28">
        <v>3600</v>
      </c>
      <c r="F16" s="29">
        <v>43465</v>
      </c>
      <c r="G16" s="30">
        <v>2</v>
      </c>
      <c r="H16" s="23">
        <v>1</v>
      </c>
      <c r="I16" s="9" t="s">
        <v>306</v>
      </c>
      <c r="J16" s="8"/>
    </row>
    <row r="17" spans="1:13" x14ac:dyDescent="0.3">
      <c r="A17" s="19">
        <v>9</v>
      </c>
      <c r="B17" s="81" t="s">
        <v>239</v>
      </c>
      <c r="C17" s="31" t="s">
        <v>240</v>
      </c>
      <c r="D17" s="12" t="s">
        <v>238</v>
      </c>
      <c r="E17" s="35" t="s">
        <v>241</v>
      </c>
      <c r="F17" s="33">
        <v>43465</v>
      </c>
      <c r="G17" s="36">
        <v>12</v>
      </c>
      <c r="H17" s="24">
        <v>0.5</v>
      </c>
      <c r="I17" s="9" t="s">
        <v>316</v>
      </c>
      <c r="J17" s="8"/>
      <c r="L17" s="16"/>
      <c r="M17" s="2"/>
    </row>
    <row r="18" spans="1:13" x14ac:dyDescent="0.3">
      <c r="A18" s="19">
        <v>10</v>
      </c>
      <c r="B18" s="81" t="s">
        <v>239</v>
      </c>
      <c r="C18" s="31" t="s">
        <v>225</v>
      </c>
      <c r="D18" s="31" t="s">
        <v>233</v>
      </c>
      <c r="E18" s="32">
        <v>8240</v>
      </c>
      <c r="F18" s="33">
        <v>43465</v>
      </c>
      <c r="G18" s="34">
        <v>12</v>
      </c>
      <c r="H18" s="24">
        <v>0.5</v>
      </c>
      <c r="I18" s="9" t="s">
        <v>316</v>
      </c>
      <c r="J18" s="8"/>
    </row>
    <row r="19" spans="1:13" x14ac:dyDescent="0.3">
      <c r="A19" s="19"/>
      <c r="B19" s="80"/>
      <c r="C19" s="8"/>
      <c r="D19" s="13"/>
      <c r="E19" s="9"/>
      <c r="F19" s="10"/>
      <c r="G19" s="11"/>
      <c r="H19" s="23"/>
      <c r="I19" s="9"/>
      <c r="J19" s="8"/>
    </row>
    <row r="20" spans="1:13" x14ac:dyDescent="0.3">
      <c r="A20" s="19"/>
      <c r="B20" s="80"/>
      <c r="C20" s="37" t="s">
        <v>106</v>
      </c>
      <c r="D20" s="14"/>
      <c r="E20" s="32">
        <f>SUM(E9:E19)</f>
        <v>106066.4</v>
      </c>
      <c r="F20" s="11"/>
      <c r="G20" s="11"/>
      <c r="H20" s="82"/>
      <c r="I20" s="14"/>
      <c r="J20" s="20"/>
    </row>
    <row r="21" spans="1:13" x14ac:dyDescent="0.3">
      <c r="A21" s="1"/>
      <c r="B21" s="1"/>
      <c r="C21" s="7"/>
      <c r="D21" s="7"/>
      <c r="E21" s="22"/>
      <c r="F21" s="1"/>
      <c r="G21" s="1"/>
      <c r="H21" s="1"/>
      <c r="J21" s="7"/>
    </row>
    <row r="22" spans="1:13" ht="15.6" x14ac:dyDescent="0.3">
      <c r="B22" s="83" t="s">
        <v>311</v>
      </c>
    </row>
    <row r="23" spans="1:13" ht="15.6" x14ac:dyDescent="0.3">
      <c r="B23" s="83" t="s">
        <v>312</v>
      </c>
      <c r="E23" s="15"/>
    </row>
    <row r="24" spans="1:13" ht="15.6" x14ac:dyDescent="0.3">
      <c r="B24" s="83" t="s">
        <v>313</v>
      </c>
      <c r="E24" s="15"/>
    </row>
    <row r="25" spans="1:13" ht="15.6" x14ac:dyDescent="0.3">
      <c r="B25" s="83" t="s">
        <v>314</v>
      </c>
      <c r="D25" s="15"/>
      <c r="E25" s="7"/>
      <c r="H25" s="25"/>
      <c r="I25" s="15"/>
    </row>
    <row r="26" spans="1:13" ht="18.75" customHeight="1" x14ac:dyDescent="0.3">
      <c r="B26" s="83"/>
      <c r="D26" s="15"/>
      <c r="E26" s="7"/>
      <c r="H26" s="25"/>
      <c r="I26" s="15"/>
    </row>
    <row r="27" spans="1:13" ht="15.6" x14ac:dyDescent="0.3">
      <c r="B27" s="83"/>
      <c r="E27" s="7"/>
      <c r="H27" s="25"/>
      <c r="I27" s="15"/>
    </row>
    <row r="30" spans="1:13" ht="13.5" customHeight="1" x14ac:dyDescent="0.3"/>
  </sheetData>
  <mergeCells count="1">
    <mergeCell ref="D4:J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3A9-4E3B-4206-9F54-7494CC64AD27}">
  <sheetPr>
    <tabColor rgb="FF92D050"/>
    <pageSetUpPr fitToPage="1"/>
  </sheetPr>
  <dimension ref="A1:M277"/>
  <sheetViews>
    <sheetView zoomScaleNormal="100" workbookViewId="0">
      <pane xSplit="1" ySplit="7" topLeftCell="B250" activePane="bottomRight" state="frozen"/>
      <selection pane="topRight" activeCell="B1" sqref="B1"/>
      <selection pane="bottomLeft" activeCell="A10" sqref="A10"/>
      <selection pane="bottomRight" activeCell="J29" sqref="J29"/>
    </sheetView>
  </sheetViews>
  <sheetFormatPr defaultRowHeight="14.4" x14ac:dyDescent="0.3"/>
  <cols>
    <col min="2" max="2" width="56.6640625" style="1" customWidth="1"/>
    <col min="3" max="3" width="15.88671875" style="1" customWidth="1"/>
    <col min="4" max="4" width="15.33203125" style="1" customWidth="1"/>
    <col min="5" max="5" width="14.44140625" style="7" customWidth="1"/>
    <col min="6" max="6" width="10.44140625" style="7" customWidth="1"/>
    <col min="7" max="7" width="12.44140625" style="7" customWidth="1"/>
    <col min="8" max="8" width="15.88671875" style="1" customWidth="1"/>
    <col min="9" max="9" width="27.88671875" style="1" customWidth="1"/>
    <col min="14" max="14" width="9.109375" customWidth="1"/>
  </cols>
  <sheetData>
    <row r="1" spans="1:9" x14ac:dyDescent="0.3">
      <c r="B1" s="3" t="s">
        <v>0</v>
      </c>
      <c r="C1" s="3"/>
      <c r="D1" s="3"/>
      <c r="E1" s="4"/>
      <c r="F1" s="4"/>
      <c r="G1" s="4"/>
      <c r="H1" s="5"/>
      <c r="I1" s="2" t="s">
        <v>315</v>
      </c>
    </row>
    <row r="2" spans="1:9" x14ac:dyDescent="0.3">
      <c r="B2" s="5"/>
      <c r="C2" s="5"/>
      <c r="D2" s="5"/>
      <c r="E2" s="4"/>
      <c r="F2" s="4"/>
      <c r="G2" s="4"/>
      <c r="H2" s="5"/>
      <c r="I2" s="2"/>
    </row>
    <row r="3" spans="1:9" x14ac:dyDescent="0.3">
      <c r="C3" s="6"/>
      <c r="D3" s="6" t="s">
        <v>1</v>
      </c>
      <c r="E3" s="4"/>
      <c r="F3" s="4"/>
      <c r="G3" s="4"/>
      <c r="H3" s="5"/>
    </row>
    <row r="4" spans="1:9" x14ac:dyDescent="0.3">
      <c r="B4" s="6"/>
      <c r="C4" s="100" t="s">
        <v>201</v>
      </c>
      <c r="D4" s="100"/>
      <c r="E4" s="100"/>
      <c r="F4" s="100"/>
      <c r="G4" s="100"/>
      <c r="H4" s="100"/>
      <c r="I4" s="100"/>
    </row>
    <row r="5" spans="1:9" x14ac:dyDescent="0.3">
      <c r="B5" s="5"/>
      <c r="C5" s="5"/>
      <c r="D5" s="5"/>
      <c r="E5" s="4"/>
      <c r="F5" s="4"/>
      <c r="G5" s="4"/>
      <c r="H5" s="5"/>
    </row>
    <row r="7" spans="1:9" ht="20.399999999999999" x14ac:dyDescent="0.3">
      <c r="A7" s="49" t="s">
        <v>2</v>
      </c>
      <c r="B7" s="50" t="s">
        <v>3</v>
      </c>
      <c r="C7" s="50" t="s">
        <v>4</v>
      </c>
      <c r="D7" s="51" t="s">
        <v>5</v>
      </c>
      <c r="E7" s="52" t="s">
        <v>6</v>
      </c>
      <c r="F7" s="53" t="s">
        <v>7</v>
      </c>
      <c r="G7" s="53" t="s">
        <v>8</v>
      </c>
      <c r="H7" s="51" t="s">
        <v>9</v>
      </c>
      <c r="I7" s="51" t="s">
        <v>10</v>
      </c>
    </row>
    <row r="8" spans="1:9" x14ac:dyDescent="0.3">
      <c r="A8" s="54">
        <v>1</v>
      </c>
      <c r="B8" s="38" t="s">
        <v>11</v>
      </c>
      <c r="C8" s="55" t="s">
        <v>12</v>
      </c>
      <c r="D8" s="55" t="s">
        <v>13</v>
      </c>
      <c r="E8" s="56">
        <v>178.5</v>
      </c>
      <c r="F8" s="41">
        <v>1</v>
      </c>
      <c r="G8" s="41">
        <v>178.5</v>
      </c>
      <c r="H8" s="55" t="s">
        <v>14</v>
      </c>
      <c r="I8" s="38" t="s">
        <v>298</v>
      </c>
    </row>
    <row r="9" spans="1:9" x14ac:dyDescent="0.3">
      <c r="A9" s="54">
        <v>2</v>
      </c>
      <c r="B9" s="38" t="s">
        <v>15</v>
      </c>
      <c r="C9" s="55" t="s">
        <v>12</v>
      </c>
      <c r="D9" s="55" t="s">
        <v>13</v>
      </c>
      <c r="E9" s="56">
        <v>249.9</v>
      </c>
      <c r="F9" s="41">
        <v>1</v>
      </c>
      <c r="G9" s="41">
        <v>249.9</v>
      </c>
      <c r="H9" s="55" t="s">
        <v>14</v>
      </c>
      <c r="I9" s="38" t="s">
        <v>298</v>
      </c>
    </row>
    <row r="10" spans="1:9" x14ac:dyDescent="0.3">
      <c r="A10" s="54">
        <v>3</v>
      </c>
      <c r="B10" s="38" t="s">
        <v>16</v>
      </c>
      <c r="C10" s="55" t="s">
        <v>12</v>
      </c>
      <c r="D10" s="55" t="s">
        <v>13</v>
      </c>
      <c r="E10" s="56">
        <v>200</v>
      </c>
      <c r="F10" s="41">
        <v>1</v>
      </c>
      <c r="G10" s="41">
        <v>200</v>
      </c>
      <c r="H10" s="55" t="s">
        <v>14</v>
      </c>
      <c r="I10" s="38" t="s">
        <v>298</v>
      </c>
    </row>
    <row r="11" spans="1:9" x14ac:dyDescent="0.3">
      <c r="A11" s="54">
        <v>4</v>
      </c>
      <c r="B11" s="38" t="s">
        <v>17</v>
      </c>
      <c r="C11" s="55" t="s">
        <v>12</v>
      </c>
      <c r="D11" s="55" t="s">
        <v>13</v>
      </c>
      <c r="E11" s="56">
        <v>14.67</v>
      </c>
      <c r="F11" s="41">
        <v>2</v>
      </c>
      <c r="G11" s="41">
        <v>29.34</v>
      </c>
      <c r="H11" s="55" t="s">
        <v>14</v>
      </c>
      <c r="I11" s="38" t="s">
        <v>298</v>
      </c>
    </row>
    <row r="12" spans="1:9" x14ac:dyDescent="0.3">
      <c r="A12" s="54">
        <v>5</v>
      </c>
      <c r="B12" s="38" t="s">
        <v>18</v>
      </c>
      <c r="C12" s="55" t="s">
        <v>12</v>
      </c>
      <c r="D12" s="55" t="s">
        <v>13</v>
      </c>
      <c r="E12" s="56">
        <v>14.66</v>
      </c>
      <c r="F12" s="41">
        <v>1</v>
      </c>
      <c r="G12" s="41">
        <v>14.66</v>
      </c>
      <c r="H12" s="55" t="s">
        <v>14</v>
      </c>
      <c r="I12" s="38" t="s">
        <v>298</v>
      </c>
    </row>
    <row r="13" spans="1:9" x14ac:dyDescent="0.3">
      <c r="A13" s="54">
        <v>6</v>
      </c>
      <c r="B13" s="38" t="s">
        <v>19</v>
      </c>
      <c r="C13" s="55" t="s">
        <v>12</v>
      </c>
      <c r="D13" s="55" t="s">
        <v>13</v>
      </c>
      <c r="E13" s="56">
        <v>15</v>
      </c>
      <c r="F13" s="41">
        <v>4</v>
      </c>
      <c r="G13" s="41">
        <v>60</v>
      </c>
      <c r="H13" s="55" t="s">
        <v>14</v>
      </c>
      <c r="I13" s="38" t="s">
        <v>298</v>
      </c>
    </row>
    <row r="14" spans="1:9" x14ac:dyDescent="0.3">
      <c r="A14" s="54">
        <v>7</v>
      </c>
      <c r="B14" s="38" t="s">
        <v>20</v>
      </c>
      <c r="C14" s="55" t="s">
        <v>12</v>
      </c>
      <c r="D14" s="55" t="s">
        <v>13</v>
      </c>
      <c r="E14" s="56">
        <v>200</v>
      </c>
      <c r="F14" s="41">
        <v>1</v>
      </c>
      <c r="G14" s="41">
        <v>200</v>
      </c>
      <c r="H14" s="55" t="s">
        <v>14</v>
      </c>
      <c r="I14" s="38" t="s">
        <v>298</v>
      </c>
    </row>
    <row r="15" spans="1:9" x14ac:dyDescent="0.3">
      <c r="A15" s="54">
        <v>8</v>
      </c>
      <c r="B15" s="38" t="s">
        <v>21</v>
      </c>
      <c r="C15" s="55" t="s">
        <v>12</v>
      </c>
      <c r="D15" s="55" t="s">
        <v>13</v>
      </c>
      <c r="E15" s="56">
        <v>300</v>
      </c>
      <c r="F15" s="41">
        <v>1</v>
      </c>
      <c r="G15" s="41">
        <v>300</v>
      </c>
      <c r="H15" s="55" t="s">
        <v>14</v>
      </c>
      <c r="I15" s="38" t="s">
        <v>298</v>
      </c>
    </row>
    <row r="16" spans="1:9" x14ac:dyDescent="0.3">
      <c r="A16" s="54">
        <v>9</v>
      </c>
      <c r="B16" s="38" t="s">
        <v>22</v>
      </c>
      <c r="C16" s="55" t="s">
        <v>12</v>
      </c>
      <c r="D16" s="55" t="s">
        <v>13</v>
      </c>
      <c r="E16" s="56">
        <v>900</v>
      </c>
      <c r="F16" s="41">
        <v>1</v>
      </c>
      <c r="G16" s="41">
        <v>900</v>
      </c>
      <c r="H16" s="55" t="s">
        <v>14</v>
      </c>
      <c r="I16" s="38" t="s">
        <v>298</v>
      </c>
    </row>
    <row r="17" spans="1:12" x14ac:dyDescent="0.3">
      <c r="A17" s="49">
        <v>10</v>
      </c>
      <c r="B17" s="44" t="s">
        <v>23</v>
      </c>
      <c r="C17" s="45"/>
      <c r="D17" s="45"/>
      <c r="E17" s="57"/>
      <c r="F17" s="47">
        <f>SUM(F8:F16)</f>
        <v>13</v>
      </c>
      <c r="G17" s="47">
        <f>SUM(G8:G16)</f>
        <v>2132.4</v>
      </c>
      <c r="H17" s="45"/>
      <c r="I17" s="44"/>
      <c r="K17" s="16">
        <f>4032-G17</f>
        <v>1899.6</v>
      </c>
      <c r="L17" s="2" t="s">
        <v>208</v>
      </c>
    </row>
    <row r="18" spans="1:12" x14ac:dyDescent="0.3">
      <c r="A18" s="54">
        <v>11</v>
      </c>
      <c r="B18" s="38" t="s">
        <v>24</v>
      </c>
      <c r="C18" s="58">
        <v>2017</v>
      </c>
      <c r="D18" s="55" t="s">
        <v>13</v>
      </c>
      <c r="E18" s="56">
        <v>29.75</v>
      </c>
      <c r="F18" s="41">
        <v>6</v>
      </c>
      <c r="G18" s="41">
        <v>178.5</v>
      </c>
      <c r="H18" s="55" t="s">
        <v>14</v>
      </c>
      <c r="I18" s="38" t="s">
        <v>299</v>
      </c>
    </row>
    <row r="19" spans="1:12" x14ac:dyDescent="0.3">
      <c r="A19" s="54">
        <v>12</v>
      </c>
      <c r="B19" s="38" t="s">
        <v>25</v>
      </c>
      <c r="C19" s="58">
        <v>2017</v>
      </c>
      <c r="D19" s="55" t="s">
        <v>13</v>
      </c>
      <c r="E19" s="56">
        <v>29.75</v>
      </c>
      <c r="F19" s="41">
        <v>6</v>
      </c>
      <c r="G19" s="41">
        <v>178.5</v>
      </c>
      <c r="H19" s="55" t="s">
        <v>14</v>
      </c>
      <c r="I19" s="38" t="s">
        <v>299</v>
      </c>
    </row>
    <row r="20" spans="1:12" x14ac:dyDescent="0.3">
      <c r="A20" s="54">
        <v>13</v>
      </c>
      <c r="B20" s="38" t="s">
        <v>26</v>
      </c>
      <c r="C20" s="58">
        <v>2017</v>
      </c>
      <c r="D20" s="55" t="s">
        <v>13</v>
      </c>
      <c r="E20" s="56">
        <v>119</v>
      </c>
      <c r="F20" s="41">
        <v>6</v>
      </c>
      <c r="G20" s="41">
        <v>714</v>
      </c>
      <c r="H20" s="55" t="s">
        <v>14</v>
      </c>
      <c r="I20" s="38" t="s">
        <v>299</v>
      </c>
    </row>
    <row r="21" spans="1:12" x14ac:dyDescent="0.3">
      <c r="A21" s="54">
        <v>14</v>
      </c>
      <c r="B21" s="38" t="s">
        <v>27</v>
      </c>
      <c r="C21" s="58">
        <v>2017</v>
      </c>
      <c r="D21" s="55" t="s">
        <v>13</v>
      </c>
      <c r="E21" s="56">
        <v>238</v>
      </c>
      <c r="F21" s="41">
        <v>6</v>
      </c>
      <c r="G21" s="41">
        <v>1428</v>
      </c>
      <c r="H21" s="55" t="s">
        <v>14</v>
      </c>
      <c r="I21" s="38" t="s">
        <v>299</v>
      </c>
    </row>
    <row r="22" spans="1:12" x14ac:dyDescent="0.3">
      <c r="A22" s="54">
        <v>15</v>
      </c>
      <c r="B22" s="38" t="s">
        <v>28</v>
      </c>
      <c r="C22" s="58">
        <v>2017</v>
      </c>
      <c r="D22" s="55" t="s">
        <v>13</v>
      </c>
      <c r="E22" s="56">
        <v>297.5</v>
      </c>
      <c r="F22" s="41">
        <v>1</v>
      </c>
      <c r="G22" s="41">
        <v>297.5</v>
      </c>
      <c r="H22" s="55" t="s">
        <v>14</v>
      </c>
      <c r="I22" s="38" t="s">
        <v>299</v>
      </c>
    </row>
    <row r="23" spans="1:12" x14ac:dyDescent="0.3">
      <c r="A23" s="54">
        <v>16</v>
      </c>
      <c r="B23" s="38" t="s">
        <v>29</v>
      </c>
      <c r="C23" s="58">
        <v>2017</v>
      </c>
      <c r="D23" s="55" t="s">
        <v>13</v>
      </c>
      <c r="E23" s="56">
        <v>119</v>
      </c>
      <c r="F23" s="41">
        <v>1</v>
      </c>
      <c r="G23" s="41">
        <v>119</v>
      </c>
      <c r="H23" s="55" t="s">
        <v>14</v>
      </c>
      <c r="I23" s="38" t="s">
        <v>299</v>
      </c>
    </row>
    <row r="24" spans="1:12" x14ac:dyDescent="0.3">
      <c r="A24" s="54">
        <v>17</v>
      </c>
      <c r="B24" s="38" t="s">
        <v>30</v>
      </c>
      <c r="C24" s="58">
        <v>2017</v>
      </c>
      <c r="D24" s="55" t="s">
        <v>13</v>
      </c>
      <c r="E24" s="56">
        <v>238</v>
      </c>
      <c r="F24" s="41">
        <v>1</v>
      </c>
      <c r="G24" s="41">
        <v>238</v>
      </c>
      <c r="H24" s="55" t="s">
        <v>14</v>
      </c>
      <c r="I24" s="38" t="s">
        <v>299</v>
      </c>
    </row>
    <row r="25" spans="1:12" x14ac:dyDescent="0.3">
      <c r="A25" s="54">
        <v>18</v>
      </c>
      <c r="B25" s="38" t="s">
        <v>31</v>
      </c>
      <c r="C25" s="58">
        <v>2017</v>
      </c>
      <c r="D25" s="55" t="s">
        <v>13</v>
      </c>
      <c r="E25" s="56">
        <v>119</v>
      </c>
      <c r="F25" s="41">
        <v>1</v>
      </c>
      <c r="G25" s="41">
        <v>119</v>
      </c>
      <c r="H25" s="55" t="s">
        <v>14</v>
      </c>
      <c r="I25" s="38" t="s">
        <v>299</v>
      </c>
    </row>
    <row r="26" spans="1:12" x14ac:dyDescent="0.3">
      <c r="A26" s="54">
        <v>19</v>
      </c>
      <c r="B26" s="38" t="s">
        <v>32</v>
      </c>
      <c r="C26" s="58">
        <v>2017</v>
      </c>
      <c r="D26" s="55" t="s">
        <v>13</v>
      </c>
      <c r="E26" s="56">
        <v>238</v>
      </c>
      <c r="F26" s="41">
        <v>1</v>
      </c>
      <c r="G26" s="41">
        <v>238</v>
      </c>
      <c r="H26" s="55" t="s">
        <v>14</v>
      </c>
      <c r="I26" s="38" t="s">
        <v>299</v>
      </c>
    </row>
    <row r="27" spans="1:12" x14ac:dyDescent="0.3">
      <c r="A27" s="54">
        <v>20</v>
      </c>
      <c r="B27" s="38" t="s">
        <v>33</v>
      </c>
      <c r="C27" s="58">
        <v>2017</v>
      </c>
      <c r="D27" s="55" t="s">
        <v>13</v>
      </c>
      <c r="E27" s="56">
        <v>357</v>
      </c>
      <c r="F27" s="41">
        <v>1</v>
      </c>
      <c r="G27" s="41">
        <v>357</v>
      </c>
      <c r="H27" s="55" t="s">
        <v>14</v>
      </c>
      <c r="I27" s="38" t="s">
        <v>299</v>
      </c>
    </row>
    <row r="28" spans="1:12" x14ac:dyDescent="0.3">
      <c r="A28" s="54">
        <v>21</v>
      </c>
      <c r="B28" s="38" t="s">
        <v>34</v>
      </c>
      <c r="C28" s="58">
        <v>2017</v>
      </c>
      <c r="D28" s="55" t="s">
        <v>13</v>
      </c>
      <c r="E28" s="56">
        <v>357</v>
      </c>
      <c r="F28" s="41">
        <v>1</v>
      </c>
      <c r="G28" s="41">
        <v>357</v>
      </c>
      <c r="H28" s="55" t="s">
        <v>14</v>
      </c>
      <c r="I28" s="38" t="s">
        <v>299</v>
      </c>
    </row>
    <row r="29" spans="1:12" x14ac:dyDescent="0.3">
      <c r="A29" s="54">
        <v>22</v>
      </c>
      <c r="B29" s="38" t="s">
        <v>35</v>
      </c>
      <c r="C29" s="58">
        <v>2017</v>
      </c>
      <c r="D29" s="55" t="s">
        <v>13</v>
      </c>
      <c r="E29" s="56">
        <v>59.5</v>
      </c>
      <c r="F29" s="41">
        <v>7</v>
      </c>
      <c r="G29" s="41">
        <v>416.5</v>
      </c>
      <c r="H29" s="55" t="s">
        <v>14</v>
      </c>
      <c r="I29" s="38" t="s">
        <v>299</v>
      </c>
    </row>
    <row r="30" spans="1:12" x14ac:dyDescent="0.3">
      <c r="A30" s="54">
        <v>23</v>
      </c>
      <c r="B30" s="38" t="s">
        <v>36</v>
      </c>
      <c r="C30" s="58">
        <v>2017</v>
      </c>
      <c r="D30" s="55" t="s">
        <v>13</v>
      </c>
      <c r="E30" s="56">
        <v>297.5</v>
      </c>
      <c r="F30" s="41">
        <v>7</v>
      </c>
      <c r="G30" s="41">
        <v>2082.5</v>
      </c>
      <c r="H30" s="55" t="s">
        <v>14</v>
      </c>
      <c r="I30" s="38" t="s">
        <v>299</v>
      </c>
    </row>
    <row r="31" spans="1:12" x14ac:dyDescent="0.3">
      <c r="A31" s="54">
        <v>24</v>
      </c>
      <c r="B31" s="38" t="s">
        <v>37</v>
      </c>
      <c r="C31" s="58">
        <v>2017</v>
      </c>
      <c r="D31" s="55" t="s">
        <v>13</v>
      </c>
      <c r="E31" s="56">
        <v>178.5</v>
      </c>
      <c r="F31" s="41">
        <v>10</v>
      </c>
      <c r="G31" s="41">
        <v>1785</v>
      </c>
      <c r="H31" s="55" t="s">
        <v>14</v>
      </c>
      <c r="I31" s="38" t="s">
        <v>299</v>
      </c>
    </row>
    <row r="32" spans="1:12" x14ac:dyDescent="0.3">
      <c r="A32" s="54">
        <v>25</v>
      </c>
      <c r="B32" s="38" t="s">
        <v>38</v>
      </c>
      <c r="C32" s="58">
        <v>2017</v>
      </c>
      <c r="D32" s="55" t="s">
        <v>13</v>
      </c>
      <c r="E32" s="56">
        <v>416.5</v>
      </c>
      <c r="F32" s="41">
        <v>7</v>
      </c>
      <c r="G32" s="41">
        <v>2915.5</v>
      </c>
      <c r="H32" s="55" t="s">
        <v>14</v>
      </c>
      <c r="I32" s="38" t="s">
        <v>299</v>
      </c>
    </row>
    <row r="33" spans="1:9" x14ac:dyDescent="0.3">
      <c r="A33" s="54">
        <v>26</v>
      </c>
      <c r="B33" s="38" t="s">
        <v>39</v>
      </c>
      <c r="C33" s="58">
        <v>2017</v>
      </c>
      <c r="D33" s="55" t="s">
        <v>13</v>
      </c>
      <c r="E33" s="56">
        <v>1309</v>
      </c>
      <c r="F33" s="41">
        <v>2</v>
      </c>
      <c r="G33" s="41">
        <v>2618</v>
      </c>
      <c r="H33" s="55" t="s">
        <v>14</v>
      </c>
      <c r="I33" s="38" t="s">
        <v>299</v>
      </c>
    </row>
    <row r="34" spans="1:9" x14ac:dyDescent="0.3">
      <c r="A34" s="54">
        <v>27</v>
      </c>
      <c r="B34" s="38" t="s">
        <v>40</v>
      </c>
      <c r="C34" s="58">
        <v>2017</v>
      </c>
      <c r="D34" s="55" t="s">
        <v>13</v>
      </c>
      <c r="E34" s="56">
        <v>833</v>
      </c>
      <c r="F34" s="41">
        <v>1</v>
      </c>
      <c r="G34" s="41">
        <v>833</v>
      </c>
      <c r="H34" s="55" t="s">
        <v>14</v>
      </c>
      <c r="I34" s="38" t="s">
        <v>299</v>
      </c>
    </row>
    <row r="35" spans="1:9" x14ac:dyDescent="0.3">
      <c r="A35" s="54">
        <v>28</v>
      </c>
      <c r="B35" s="38" t="s">
        <v>41</v>
      </c>
      <c r="C35" s="58">
        <v>2017</v>
      </c>
      <c r="D35" s="55" t="s">
        <v>13</v>
      </c>
      <c r="E35" s="56">
        <v>833</v>
      </c>
      <c r="F35" s="41">
        <v>1</v>
      </c>
      <c r="G35" s="41">
        <v>833</v>
      </c>
      <c r="H35" s="55" t="s">
        <v>14</v>
      </c>
      <c r="I35" s="38" t="s">
        <v>299</v>
      </c>
    </row>
    <row r="36" spans="1:9" x14ac:dyDescent="0.3">
      <c r="A36" s="54">
        <v>29</v>
      </c>
      <c r="B36" s="38" t="s">
        <v>42</v>
      </c>
      <c r="C36" s="58">
        <v>2017</v>
      </c>
      <c r="D36" s="55" t="s">
        <v>13</v>
      </c>
      <c r="E36" s="56">
        <v>595</v>
      </c>
      <c r="F36" s="41">
        <v>7</v>
      </c>
      <c r="G36" s="41">
        <v>4165</v>
      </c>
      <c r="H36" s="55" t="s">
        <v>14</v>
      </c>
      <c r="I36" s="38" t="s">
        <v>299</v>
      </c>
    </row>
    <row r="37" spans="1:9" x14ac:dyDescent="0.3">
      <c r="A37" s="54">
        <v>30</v>
      </c>
      <c r="B37" s="38" t="s">
        <v>43</v>
      </c>
      <c r="C37" s="58">
        <v>2017</v>
      </c>
      <c r="D37" s="55" t="s">
        <v>13</v>
      </c>
      <c r="E37" s="56">
        <v>476</v>
      </c>
      <c r="F37" s="41">
        <v>6</v>
      </c>
      <c r="G37" s="41">
        <v>2856</v>
      </c>
      <c r="H37" s="55" t="s">
        <v>14</v>
      </c>
      <c r="I37" s="38" t="s">
        <v>299</v>
      </c>
    </row>
    <row r="38" spans="1:9" x14ac:dyDescent="0.3">
      <c r="A38" s="54">
        <v>31</v>
      </c>
      <c r="B38" s="38" t="s">
        <v>44</v>
      </c>
      <c r="C38" s="58">
        <v>2017</v>
      </c>
      <c r="D38" s="55" t="s">
        <v>13</v>
      </c>
      <c r="E38" s="56">
        <v>357</v>
      </c>
      <c r="F38" s="41">
        <v>6</v>
      </c>
      <c r="G38" s="41">
        <v>2142</v>
      </c>
      <c r="H38" s="55" t="s">
        <v>14</v>
      </c>
      <c r="I38" s="38" t="s">
        <v>299</v>
      </c>
    </row>
    <row r="39" spans="1:9" x14ac:dyDescent="0.3">
      <c r="A39" s="54">
        <v>32</v>
      </c>
      <c r="B39" s="38" t="s">
        <v>45</v>
      </c>
      <c r="C39" s="58">
        <v>2017</v>
      </c>
      <c r="D39" s="55" t="s">
        <v>13</v>
      </c>
      <c r="E39" s="56">
        <v>1190</v>
      </c>
      <c r="F39" s="41">
        <v>1</v>
      </c>
      <c r="G39" s="41">
        <v>1190</v>
      </c>
      <c r="H39" s="55" t="s">
        <v>14</v>
      </c>
      <c r="I39" s="38" t="s">
        <v>299</v>
      </c>
    </row>
    <row r="40" spans="1:9" x14ac:dyDescent="0.3">
      <c r="A40" s="54">
        <v>33</v>
      </c>
      <c r="B40" s="38" t="s">
        <v>46</v>
      </c>
      <c r="C40" s="58">
        <v>2017</v>
      </c>
      <c r="D40" s="55" t="s">
        <v>13</v>
      </c>
      <c r="E40" s="56">
        <v>59.5</v>
      </c>
      <c r="F40" s="41">
        <v>7</v>
      </c>
      <c r="G40" s="41">
        <v>416.5</v>
      </c>
      <c r="H40" s="55" t="s">
        <v>14</v>
      </c>
      <c r="I40" s="38" t="s">
        <v>299</v>
      </c>
    </row>
    <row r="41" spans="1:9" x14ac:dyDescent="0.3">
      <c r="A41" s="54">
        <v>34</v>
      </c>
      <c r="B41" s="38" t="s">
        <v>47</v>
      </c>
      <c r="C41" s="58">
        <v>2017</v>
      </c>
      <c r="D41" s="55" t="s">
        <v>13</v>
      </c>
      <c r="E41" s="56">
        <v>17.850000000000001</v>
      </c>
      <c r="F41" s="41">
        <v>6</v>
      </c>
      <c r="G41" s="41">
        <v>107.10000000000001</v>
      </c>
      <c r="H41" s="55" t="s">
        <v>14</v>
      </c>
      <c r="I41" s="38" t="s">
        <v>299</v>
      </c>
    </row>
    <row r="42" spans="1:9" x14ac:dyDescent="0.3">
      <c r="A42" s="54">
        <v>35</v>
      </c>
      <c r="B42" s="38" t="s">
        <v>48</v>
      </c>
      <c r="C42" s="58">
        <v>2017</v>
      </c>
      <c r="D42" s="55" t="s">
        <v>13</v>
      </c>
      <c r="E42" s="56">
        <v>23.8</v>
      </c>
      <c r="F42" s="41">
        <v>6</v>
      </c>
      <c r="G42" s="41">
        <v>142.80000000000001</v>
      </c>
      <c r="H42" s="55" t="s">
        <v>14</v>
      </c>
      <c r="I42" s="38" t="s">
        <v>299</v>
      </c>
    </row>
    <row r="43" spans="1:9" x14ac:dyDescent="0.3">
      <c r="A43" s="54">
        <v>36</v>
      </c>
      <c r="B43" s="38" t="s">
        <v>49</v>
      </c>
      <c r="C43" s="58">
        <v>2017</v>
      </c>
      <c r="D43" s="55" t="s">
        <v>13</v>
      </c>
      <c r="E43" s="56">
        <v>59.5</v>
      </c>
      <c r="F43" s="41">
        <v>6</v>
      </c>
      <c r="G43" s="41">
        <v>357</v>
      </c>
      <c r="H43" s="55" t="s">
        <v>14</v>
      </c>
      <c r="I43" s="38" t="s">
        <v>299</v>
      </c>
    </row>
    <row r="44" spans="1:9" x14ac:dyDescent="0.3">
      <c r="A44" s="54">
        <v>37</v>
      </c>
      <c r="B44" s="38" t="s">
        <v>50</v>
      </c>
      <c r="C44" s="58">
        <v>2017</v>
      </c>
      <c r="D44" s="55" t="s">
        <v>13</v>
      </c>
      <c r="E44" s="56">
        <v>59.5</v>
      </c>
      <c r="F44" s="41">
        <v>7</v>
      </c>
      <c r="G44" s="41">
        <v>416.5</v>
      </c>
      <c r="H44" s="55" t="s">
        <v>14</v>
      </c>
      <c r="I44" s="38" t="s">
        <v>299</v>
      </c>
    </row>
    <row r="45" spans="1:9" x14ac:dyDescent="0.3">
      <c r="A45" s="54">
        <v>38</v>
      </c>
      <c r="B45" s="38" t="s">
        <v>51</v>
      </c>
      <c r="C45" s="58">
        <v>2017</v>
      </c>
      <c r="D45" s="55" t="s">
        <v>13</v>
      </c>
      <c r="E45" s="56">
        <v>357</v>
      </c>
      <c r="F45" s="41">
        <v>1</v>
      </c>
      <c r="G45" s="41">
        <v>357</v>
      </c>
      <c r="H45" s="55" t="s">
        <v>14</v>
      </c>
      <c r="I45" s="38" t="s">
        <v>299</v>
      </c>
    </row>
    <row r="46" spans="1:9" x14ac:dyDescent="0.3">
      <c r="A46" s="54">
        <v>39</v>
      </c>
      <c r="B46" s="38" t="s">
        <v>52</v>
      </c>
      <c r="C46" s="58">
        <v>2017</v>
      </c>
      <c r="D46" s="55" t="s">
        <v>13</v>
      </c>
      <c r="E46" s="56">
        <v>119</v>
      </c>
      <c r="F46" s="41">
        <v>1</v>
      </c>
      <c r="G46" s="41">
        <v>119</v>
      </c>
      <c r="H46" s="55" t="s">
        <v>14</v>
      </c>
      <c r="I46" s="38" t="s">
        <v>299</v>
      </c>
    </row>
    <row r="47" spans="1:9" x14ac:dyDescent="0.3">
      <c r="A47" s="54">
        <v>40</v>
      </c>
      <c r="B47" s="38" t="s">
        <v>53</v>
      </c>
      <c r="C47" s="58">
        <v>2017</v>
      </c>
      <c r="D47" s="55" t="s">
        <v>13</v>
      </c>
      <c r="E47" s="56">
        <v>297.5</v>
      </c>
      <c r="F47" s="41">
        <v>1</v>
      </c>
      <c r="G47" s="41">
        <v>297.5</v>
      </c>
      <c r="H47" s="55" t="s">
        <v>14</v>
      </c>
      <c r="I47" s="38" t="s">
        <v>299</v>
      </c>
    </row>
    <row r="48" spans="1:9" x14ac:dyDescent="0.3">
      <c r="A48" s="54">
        <v>41</v>
      </c>
      <c r="B48" s="38" t="s">
        <v>54</v>
      </c>
      <c r="C48" s="58">
        <v>2017</v>
      </c>
      <c r="D48" s="55" t="s">
        <v>13</v>
      </c>
      <c r="E48" s="56">
        <v>416.5</v>
      </c>
      <c r="F48" s="41">
        <v>1</v>
      </c>
      <c r="G48" s="41">
        <v>416.5</v>
      </c>
      <c r="H48" s="55" t="s">
        <v>14</v>
      </c>
      <c r="I48" s="38" t="s">
        <v>299</v>
      </c>
    </row>
    <row r="49" spans="1:9" x14ac:dyDescent="0.3">
      <c r="A49" s="54">
        <v>42</v>
      </c>
      <c r="B49" s="38" t="s">
        <v>55</v>
      </c>
      <c r="C49" s="58">
        <v>2017</v>
      </c>
      <c r="D49" s="55" t="s">
        <v>13</v>
      </c>
      <c r="E49" s="56">
        <v>119</v>
      </c>
      <c r="F49" s="41">
        <v>1</v>
      </c>
      <c r="G49" s="41">
        <v>119</v>
      </c>
      <c r="H49" s="55" t="s">
        <v>14</v>
      </c>
      <c r="I49" s="38" t="s">
        <v>299</v>
      </c>
    </row>
    <row r="50" spans="1:9" x14ac:dyDescent="0.3">
      <c r="A50" s="54">
        <v>43</v>
      </c>
      <c r="B50" s="38" t="s">
        <v>56</v>
      </c>
      <c r="C50" s="58">
        <v>2017</v>
      </c>
      <c r="D50" s="55" t="s">
        <v>13</v>
      </c>
      <c r="E50" s="56">
        <v>119</v>
      </c>
      <c r="F50" s="41">
        <v>1</v>
      </c>
      <c r="G50" s="41">
        <v>119</v>
      </c>
      <c r="H50" s="55" t="s">
        <v>14</v>
      </c>
      <c r="I50" s="38" t="s">
        <v>299</v>
      </c>
    </row>
    <row r="51" spans="1:9" x14ac:dyDescent="0.3">
      <c r="A51" s="54">
        <v>44</v>
      </c>
      <c r="B51" s="38" t="s">
        <v>57</v>
      </c>
      <c r="C51" s="58">
        <v>2017</v>
      </c>
      <c r="D51" s="55" t="s">
        <v>13</v>
      </c>
      <c r="E51" s="56">
        <v>1190</v>
      </c>
      <c r="F51" s="41">
        <v>1</v>
      </c>
      <c r="G51" s="41">
        <v>1190</v>
      </c>
      <c r="H51" s="55" t="s">
        <v>14</v>
      </c>
      <c r="I51" s="38" t="s">
        <v>299</v>
      </c>
    </row>
    <row r="52" spans="1:9" x14ac:dyDescent="0.3">
      <c r="A52" s="54">
        <v>45</v>
      </c>
      <c r="B52" s="38" t="s">
        <v>58</v>
      </c>
      <c r="C52" s="58">
        <v>2017</v>
      </c>
      <c r="D52" s="55" t="s">
        <v>13</v>
      </c>
      <c r="E52" s="56">
        <v>178.5</v>
      </c>
      <c r="F52" s="41">
        <v>1</v>
      </c>
      <c r="G52" s="41">
        <v>178.5</v>
      </c>
      <c r="H52" s="55" t="s">
        <v>14</v>
      </c>
      <c r="I52" s="38" t="s">
        <v>299</v>
      </c>
    </row>
    <row r="53" spans="1:9" x14ac:dyDescent="0.3">
      <c r="A53" s="54">
        <v>46</v>
      </c>
      <c r="B53" s="38" t="s">
        <v>59</v>
      </c>
      <c r="C53" s="58">
        <v>2017</v>
      </c>
      <c r="D53" s="55" t="s">
        <v>13</v>
      </c>
      <c r="E53" s="56">
        <v>1071</v>
      </c>
      <c r="F53" s="41">
        <v>1</v>
      </c>
      <c r="G53" s="41">
        <v>1071</v>
      </c>
      <c r="H53" s="55" t="s">
        <v>14</v>
      </c>
      <c r="I53" s="38" t="s">
        <v>299</v>
      </c>
    </row>
    <row r="54" spans="1:9" x14ac:dyDescent="0.3">
      <c r="A54" s="54">
        <v>47</v>
      </c>
      <c r="B54" s="38" t="s">
        <v>60</v>
      </c>
      <c r="C54" s="58">
        <v>2017</v>
      </c>
      <c r="D54" s="55" t="s">
        <v>13</v>
      </c>
      <c r="E54" s="56">
        <v>1190</v>
      </c>
      <c r="F54" s="41">
        <v>1</v>
      </c>
      <c r="G54" s="41">
        <v>1190</v>
      </c>
      <c r="H54" s="55" t="s">
        <v>14</v>
      </c>
      <c r="I54" s="38" t="s">
        <v>299</v>
      </c>
    </row>
    <row r="55" spans="1:9" x14ac:dyDescent="0.3">
      <c r="A55" s="54">
        <v>48</v>
      </c>
      <c r="B55" s="38" t="s">
        <v>61</v>
      </c>
      <c r="C55" s="58">
        <v>2017</v>
      </c>
      <c r="D55" s="55" t="s">
        <v>13</v>
      </c>
      <c r="E55" s="56">
        <v>59.5</v>
      </c>
      <c r="F55" s="41">
        <v>1</v>
      </c>
      <c r="G55" s="41">
        <v>59.5</v>
      </c>
      <c r="H55" s="55" t="s">
        <v>14</v>
      </c>
      <c r="I55" s="38" t="s">
        <v>299</v>
      </c>
    </row>
    <row r="56" spans="1:9" x14ac:dyDescent="0.3">
      <c r="A56" s="54">
        <v>49</v>
      </c>
      <c r="B56" s="38" t="s">
        <v>62</v>
      </c>
      <c r="C56" s="58">
        <v>2017</v>
      </c>
      <c r="D56" s="55" t="s">
        <v>13</v>
      </c>
      <c r="E56" s="56">
        <v>1190</v>
      </c>
      <c r="F56" s="41">
        <v>3</v>
      </c>
      <c r="G56" s="41">
        <v>3570</v>
      </c>
      <c r="H56" s="55" t="s">
        <v>14</v>
      </c>
      <c r="I56" s="38" t="s">
        <v>299</v>
      </c>
    </row>
    <row r="57" spans="1:9" x14ac:dyDescent="0.3">
      <c r="A57" s="54">
        <v>50</v>
      </c>
      <c r="B57" s="38" t="s">
        <v>63</v>
      </c>
      <c r="C57" s="58">
        <v>2017</v>
      </c>
      <c r="D57" s="55" t="s">
        <v>13</v>
      </c>
      <c r="E57" s="56">
        <v>833</v>
      </c>
      <c r="F57" s="41">
        <v>1</v>
      </c>
      <c r="G57" s="41">
        <v>833</v>
      </c>
      <c r="H57" s="55" t="s">
        <v>14</v>
      </c>
      <c r="I57" s="38" t="s">
        <v>299</v>
      </c>
    </row>
    <row r="58" spans="1:9" x14ac:dyDescent="0.3">
      <c r="A58" s="54">
        <v>51</v>
      </c>
      <c r="B58" s="38" t="s">
        <v>64</v>
      </c>
      <c r="C58" s="58">
        <v>2017</v>
      </c>
      <c r="D58" s="55" t="s">
        <v>13</v>
      </c>
      <c r="E58" s="56">
        <v>952</v>
      </c>
      <c r="F58" s="41">
        <v>7</v>
      </c>
      <c r="G58" s="41">
        <v>6664</v>
      </c>
      <c r="H58" s="55" t="s">
        <v>14</v>
      </c>
      <c r="I58" s="38" t="s">
        <v>299</v>
      </c>
    </row>
    <row r="59" spans="1:9" x14ac:dyDescent="0.3">
      <c r="A59" s="54">
        <v>52</v>
      </c>
      <c r="B59" s="38" t="s">
        <v>65</v>
      </c>
      <c r="C59" s="58">
        <v>2017</v>
      </c>
      <c r="D59" s="55" t="s">
        <v>13</v>
      </c>
      <c r="E59" s="56">
        <v>119</v>
      </c>
      <c r="F59" s="41">
        <v>1</v>
      </c>
      <c r="G59" s="41">
        <v>119</v>
      </c>
      <c r="H59" s="55" t="s">
        <v>14</v>
      </c>
      <c r="I59" s="38" t="s">
        <v>299</v>
      </c>
    </row>
    <row r="60" spans="1:9" x14ac:dyDescent="0.3">
      <c r="A60" s="54">
        <v>53</v>
      </c>
      <c r="B60" s="38" t="s">
        <v>66</v>
      </c>
      <c r="C60" s="58">
        <v>2017</v>
      </c>
      <c r="D60" s="55" t="s">
        <v>13</v>
      </c>
      <c r="E60" s="56">
        <v>238</v>
      </c>
      <c r="F60" s="41">
        <v>2</v>
      </c>
      <c r="G60" s="41">
        <v>476</v>
      </c>
      <c r="H60" s="55" t="s">
        <v>14</v>
      </c>
      <c r="I60" s="38" t="s">
        <v>299</v>
      </c>
    </row>
    <row r="61" spans="1:9" x14ac:dyDescent="0.3">
      <c r="A61" s="54">
        <v>54</v>
      </c>
      <c r="B61" s="38" t="s">
        <v>67</v>
      </c>
      <c r="C61" s="58">
        <v>2017</v>
      </c>
      <c r="D61" s="55" t="s">
        <v>13</v>
      </c>
      <c r="E61" s="56">
        <v>357</v>
      </c>
      <c r="F61" s="41">
        <v>1</v>
      </c>
      <c r="G61" s="41">
        <v>357</v>
      </c>
      <c r="H61" s="55" t="s">
        <v>14</v>
      </c>
      <c r="I61" s="38" t="s">
        <v>299</v>
      </c>
    </row>
    <row r="62" spans="1:9" x14ac:dyDescent="0.3">
      <c r="A62" s="54">
        <v>55</v>
      </c>
      <c r="B62" s="38" t="s">
        <v>68</v>
      </c>
      <c r="C62" s="58">
        <v>2017</v>
      </c>
      <c r="D62" s="55" t="s">
        <v>13</v>
      </c>
      <c r="E62" s="56">
        <v>113</v>
      </c>
      <c r="F62" s="41">
        <v>1</v>
      </c>
      <c r="G62" s="41">
        <v>113</v>
      </c>
      <c r="H62" s="55" t="s">
        <v>14</v>
      </c>
      <c r="I62" s="38" t="s">
        <v>299</v>
      </c>
    </row>
    <row r="63" spans="1:9" x14ac:dyDescent="0.3">
      <c r="A63" s="54">
        <v>56</v>
      </c>
      <c r="B63" s="38" t="s">
        <v>69</v>
      </c>
      <c r="C63" s="58">
        <v>2017</v>
      </c>
      <c r="D63" s="55" t="s">
        <v>13</v>
      </c>
      <c r="E63" s="56">
        <v>416.5</v>
      </c>
      <c r="F63" s="41">
        <v>1</v>
      </c>
      <c r="G63" s="41">
        <v>416.5</v>
      </c>
      <c r="H63" s="55" t="s">
        <v>14</v>
      </c>
      <c r="I63" s="38" t="s">
        <v>299</v>
      </c>
    </row>
    <row r="64" spans="1:9" x14ac:dyDescent="0.3">
      <c r="A64" s="54">
        <v>57</v>
      </c>
      <c r="B64" s="38" t="s">
        <v>70</v>
      </c>
      <c r="C64" s="58">
        <v>2017</v>
      </c>
      <c r="D64" s="55" t="s">
        <v>13</v>
      </c>
      <c r="E64" s="56">
        <v>1071</v>
      </c>
      <c r="F64" s="41">
        <v>1</v>
      </c>
      <c r="G64" s="41">
        <v>1071</v>
      </c>
      <c r="H64" s="55" t="s">
        <v>14</v>
      </c>
      <c r="I64" s="38" t="s">
        <v>299</v>
      </c>
    </row>
    <row r="65" spans="1:9" x14ac:dyDescent="0.3">
      <c r="A65" s="54">
        <v>58</v>
      </c>
      <c r="B65" s="38" t="s">
        <v>71</v>
      </c>
      <c r="C65" s="58">
        <v>2017</v>
      </c>
      <c r="D65" s="55" t="s">
        <v>13</v>
      </c>
      <c r="E65" s="56">
        <v>178.5</v>
      </c>
      <c r="F65" s="41">
        <v>1</v>
      </c>
      <c r="G65" s="41">
        <v>178.5</v>
      </c>
      <c r="H65" s="55" t="s">
        <v>14</v>
      </c>
      <c r="I65" s="38" t="s">
        <v>299</v>
      </c>
    </row>
    <row r="66" spans="1:9" x14ac:dyDescent="0.3">
      <c r="A66" s="54">
        <v>59</v>
      </c>
      <c r="B66" s="38" t="s">
        <v>72</v>
      </c>
      <c r="C66" s="58">
        <v>2017</v>
      </c>
      <c r="D66" s="55" t="s">
        <v>13</v>
      </c>
      <c r="E66" s="56">
        <v>476</v>
      </c>
      <c r="F66" s="41">
        <v>1</v>
      </c>
      <c r="G66" s="41">
        <v>476</v>
      </c>
      <c r="H66" s="55" t="s">
        <v>14</v>
      </c>
      <c r="I66" s="38" t="s">
        <v>299</v>
      </c>
    </row>
    <row r="67" spans="1:9" x14ac:dyDescent="0.3">
      <c r="A67" s="54">
        <v>60</v>
      </c>
      <c r="B67" s="38" t="s">
        <v>73</v>
      </c>
      <c r="C67" s="58">
        <v>2017</v>
      </c>
      <c r="D67" s="55" t="s">
        <v>13</v>
      </c>
      <c r="E67" s="56">
        <v>35.700000000000003</v>
      </c>
      <c r="F67" s="41">
        <v>1</v>
      </c>
      <c r="G67" s="41">
        <v>35.700000000000003</v>
      </c>
      <c r="H67" s="55" t="s">
        <v>14</v>
      </c>
      <c r="I67" s="38" t="s">
        <v>299</v>
      </c>
    </row>
    <row r="68" spans="1:9" x14ac:dyDescent="0.3">
      <c r="A68" s="54">
        <v>61</v>
      </c>
      <c r="B68" s="38" t="s">
        <v>74</v>
      </c>
      <c r="C68" s="58">
        <v>2017</v>
      </c>
      <c r="D68" s="55" t="s">
        <v>13</v>
      </c>
      <c r="E68" s="56">
        <v>357</v>
      </c>
      <c r="F68" s="41">
        <v>2</v>
      </c>
      <c r="G68" s="41">
        <v>714</v>
      </c>
      <c r="H68" s="55" t="s">
        <v>14</v>
      </c>
      <c r="I68" s="38" t="s">
        <v>299</v>
      </c>
    </row>
    <row r="69" spans="1:9" x14ac:dyDescent="0.3">
      <c r="A69" s="54">
        <v>62</v>
      </c>
      <c r="B69" s="38" t="s">
        <v>75</v>
      </c>
      <c r="C69" s="58">
        <v>2017</v>
      </c>
      <c r="D69" s="55" t="s">
        <v>13</v>
      </c>
      <c r="E69" s="56">
        <v>297.5</v>
      </c>
      <c r="F69" s="41">
        <v>1</v>
      </c>
      <c r="G69" s="41">
        <v>297.5</v>
      </c>
      <c r="H69" s="55" t="s">
        <v>14</v>
      </c>
      <c r="I69" s="38" t="s">
        <v>299</v>
      </c>
    </row>
    <row r="70" spans="1:9" x14ac:dyDescent="0.3">
      <c r="A70" s="54">
        <v>63</v>
      </c>
      <c r="B70" s="38" t="s">
        <v>76</v>
      </c>
      <c r="C70" s="58">
        <v>2017</v>
      </c>
      <c r="D70" s="55" t="s">
        <v>13</v>
      </c>
      <c r="E70" s="56">
        <v>154.69999999999999</v>
      </c>
      <c r="F70" s="41">
        <v>1</v>
      </c>
      <c r="G70" s="41">
        <v>154.69999999999999</v>
      </c>
      <c r="H70" s="55" t="s">
        <v>14</v>
      </c>
      <c r="I70" s="38" t="s">
        <v>299</v>
      </c>
    </row>
    <row r="71" spans="1:9" x14ac:dyDescent="0.3">
      <c r="A71" s="54">
        <v>64</v>
      </c>
      <c r="B71" s="38" t="s">
        <v>77</v>
      </c>
      <c r="C71" s="58">
        <v>2017</v>
      </c>
      <c r="D71" s="55" t="s">
        <v>13</v>
      </c>
      <c r="E71" s="56">
        <v>273.7</v>
      </c>
      <c r="F71" s="41">
        <v>7</v>
      </c>
      <c r="G71" s="41">
        <v>1915.8999999999999</v>
      </c>
      <c r="H71" s="55" t="s">
        <v>14</v>
      </c>
      <c r="I71" s="38" t="s">
        <v>299</v>
      </c>
    </row>
    <row r="72" spans="1:9" x14ac:dyDescent="0.3">
      <c r="A72" s="54">
        <v>65</v>
      </c>
      <c r="B72" s="38" t="s">
        <v>78</v>
      </c>
      <c r="C72" s="58">
        <v>2017</v>
      </c>
      <c r="D72" s="55" t="s">
        <v>13</v>
      </c>
      <c r="E72" s="56">
        <v>833</v>
      </c>
      <c r="F72" s="41">
        <v>1</v>
      </c>
      <c r="G72" s="41">
        <v>833</v>
      </c>
      <c r="H72" s="55" t="s">
        <v>14</v>
      </c>
      <c r="I72" s="38" t="s">
        <v>299</v>
      </c>
    </row>
    <row r="73" spans="1:9" x14ac:dyDescent="0.3">
      <c r="A73" s="54">
        <v>66</v>
      </c>
      <c r="B73" s="38" t="s">
        <v>79</v>
      </c>
      <c r="C73" s="58">
        <v>2017</v>
      </c>
      <c r="D73" s="55" t="s">
        <v>13</v>
      </c>
      <c r="E73" s="59">
        <v>119</v>
      </c>
      <c r="F73" s="41">
        <v>1</v>
      </c>
      <c r="G73" s="41">
        <v>119</v>
      </c>
      <c r="H73" s="55" t="s">
        <v>14</v>
      </c>
      <c r="I73" s="38" t="s">
        <v>299</v>
      </c>
    </row>
    <row r="74" spans="1:9" x14ac:dyDescent="0.3">
      <c r="A74" s="54">
        <v>67</v>
      </c>
      <c r="B74" s="38" t="s">
        <v>80</v>
      </c>
      <c r="C74" s="58">
        <v>2017</v>
      </c>
      <c r="D74" s="55" t="s">
        <v>13</v>
      </c>
      <c r="E74" s="59">
        <v>59.5</v>
      </c>
      <c r="F74" s="41">
        <v>6</v>
      </c>
      <c r="G74" s="41">
        <v>357</v>
      </c>
      <c r="H74" s="55" t="s">
        <v>14</v>
      </c>
      <c r="I74" s="38" t="s">
        <v>299</v>
      </c>
    </row>
    <row r="75" spans="1:9" x14ac:dyDescent="0.3">
      <c r="A75" s="54">
        <v>68</v>
      </c>
      <c r="B75" s="38" t="s">
        <v>81</v>
      </c>
      <c r="C75" s="58">
        <v>2017</v>
      </c>
      <c r="D75" s="55" t="s">
        <v>13</v>
      </c>
      <c r="E75" s="59">
        <v>4228.57</v>
      </c>
      <c r="F75" s="41">
        <v>1</v>
      </c>
      <c r="G75" s="41">
        <v>4228.57</v>
      </c>
      <c r="H75" s="55" t="s">
        <v>14</v>
      </c>
      <c r="I75" s="38" t="s">
        <v>299</v>
      </c>
    </row>
    <row r="76" spans="1:9" x14ac:dyDescent="0.3">
      <c r="A76" s="54">
        <v>69</v>
      </c>
      <c r="B76" s="38" t="s">
        <v>82</v>
      </c>
      <c r="C76" s="58">
        <v>2017</v>
      </c>
      <c r="D76" s="55" t="s">
        <v>13</v>
      </c>
      <c r="E76" s="59">
        <v>1980.41</v>
      </c>
      <c r="F76" s="41">
        <v>5</v>
      </c>
      <c r="G76" s="41">
        <v>9902.0500000000011</v>
      </c>
      <c r="H76" s="55" t="s">
        <v>14</v>
      </c>
      <c r="I76" s="38" t="s">
        <v>299</v>
      </c>
    </row>
    <row r="77" spans="1:9" x14ac:dyDescent="0.3">
      <c r="A77" s="54">
        <v>70</v>
      </c>
      <c r="B77" s="38" t="s">
        <v>83</v>
      </c>
      <c r="C77" s="58">
        <v>2017</v>
      </c>
      <c r="D77" s="55" t="s">
        <v>13</v>
      </c>
      <c r="E77" s="59">
        <v>615.54999999999995</v>
      </c>
      <c r="F77" s="41">
        <v>6</v>
      </c>
      <c r="G77" s="41">
        <v>3693.2999999999997</v>
      </c>
      <c r="H77" s="55" t="s">
        <v>14</v>
      </c>
      <c r="I77" s="38" t="s">
        <v>299</v>
      </c>
    </row>
    <row r="78" spans="1:9" x14ac:dyDescent="0.3">
      <c r="A78" s="54">
        <v>71</v>
      </c>
      <c r="B78" s="38" t="s">
        <v>84</v>
      </c>
      <c r="C78" s="58">
        <v>2017</v>
      </c>
      <c r="D78" s="55" t="s">
        <v>13</v>
      </c>
      <c r="E78" s="59">
        <v>1150.97</v>
      </c>
      <c r="F78" s="41">
        <v>2</v>
      </c>
      <c r="G78" s="41">
        <v>2301.94</v>
      </c>
      <c r="H78" s="55" t="s">
        <v>14</v>
      </c>
      <c r="I78" s="38" t="s">
        <v>299</v>
      </c>
    </row>
    <row r="79" spans="1:9" x14ac:dyDescent="0.3">
      <c r="A79" s="54">
        <v>72</v>
      </c>
      <c r="B79" s="38" t="s">
        <v>85</v>
      </c>
      <c r="C79" s="58">
        <v>2017</v>
      </c>
      <c r="D79" s="55" t="s">
        <v>13</v>
      </c>
      <c r="E79" s="59">
        <v>535.5</v>
      </c>
      <c r="F79" s="41">
        <v>11</v>
      </c>
      <c r="G79" s="41">
        <v>5890.5</v>
      </c>
      <c r="H79" s="55" t="s">
        <v>14</v>
      </c>
      <c r="I79" s="38" t="s">
        <v>299</v>
      </c>
    </row>
    <row r="80" spans="1:9" x14ac:dyDescent="0.3">
      <c r="A80" s="54">
        <v>73</v>
      </c>
      <c r="B80" s="38" t="s">
        <v>86</v>
      </c>
      <c r="C80" s="58">
        <v>2017</v>
      </c>
      <c r="D80" s="55" t="s">
        <v>13</v>
      </c>
      <c r="E80" s="59">
        <v>511.7</v>
      </c>
      <c r="F80" s="41">
        <v>5</v>
      </c>
      <c r="G80" s="41">
        <v>2558.5</v>
      </c>
      <c r="H80" s="55" t="s">
        <v>14</v>
      </c>
      <c r="I80" s="38" t="s">
        <v>299</v>
      </c>
    </row>
    <row r="81" spans="1:13" x14ac:dyDescent="0.3">
      <c r="A81" s="54">
        <v>74</v>
      </c>
      <c r="B81" s="38" t="s">
        <v>87</v>
      </c>
      <c r="C81" s="58">
        <v>2017</v>
      </c>
      <c r="D81" s="55" t="s">
        <v>13</v>
      </c>
      <c r="E81" s="59">
        <v>273.7</v>
      </c>
      <c r="F81" s="41">
        <v>1</v>
      </c>
      <c r="G81" s="41">
        <v>273.7</v>
      </c>
      <c r="H81" s="55" t="s">
        <v>14</v>
      </c>
      <c r="I81" s="38" t="s">
        <v>299</v>
      </c>
    </row>
    <row r="82" spans="1:13" x14ac:dyDescent="0.3">
      <c r="A82" s="54">
        <v>75</v>
      </c>
      <c r="B82" s="38" t="s">
        <v>88</v>
      </c>
      <c r="C82" s="58">
        <v>2017</v>
      </c>
      <c r="D82" s="55" t="s">
        <v>13</v>
      </c>
      <c r="E82" s="59">
        <v>6164.2</v>
      </c>
      <c r="F82" s="41">
        <v>1</v>
      </c>
      <c r="G82" s="41">
        <v>6164.2</v>
      </c>
      <c r="H82" s="55" t="s">
        <v>14</v>
      </c>
      <c r="I82" s="38" t="s">
        <v>299</v>
      </c>
    </row>
    <row r="83" spans="1:13" x14ac:dyDescent="0.3">
      <c r="A83" s="54">
        <v>76</v>
      </c>
      <c r="B83" s="38" t="s">
        <v>89</v>
      </c>
      <c r="C83" s="58">
        <v>2017</v>
      </c>
      <c r="D83" s="55" t="s">
        <v>13</v>
      </c>
      <c r="E83" s="41">
        <v>2153.9</v>
      </c>
      <c r="F83" s="41">
        <v>1</v>
      </c>
      <c r="G83" s="41">
        <v>2153.9</v>
      </c>
      <c r="H83" s="55" t="s">
        <v>14</v>
      </c>
      <c r="I83" s="38" t="s">
        <v>299</v>
      </c>
    </row>
    <row r="84" spans="1:13" x14ac:dyDescent="0.3">
      <c r="A84" s="54">
        <v>77</v>
      </c>
      <c r="B84" s="38" t="s">
        <v>90</v>
      </c>
      <c r="C84" s="58">
        <v>2017</v>
      </c>
      <c r="D84" s="55" t="s">
        <v>13</v>
      </c>
      <c r="E84" s="41">
        <v>767.55</v>
      </c>
      <c r="F84" s="41">
        <v>2</v>
      </c>
      <c r="G84" s="41">
        <v>1535.1</v>
      </c>
      <c r="H84" s="55" t="s">
        <v>14</v>
      </c>
      <c r="I84" s="38" t="s">
        <v>299</v>
      </c>
    </row>
    <row r="85" spans="1:13" x14ac:dyDescent="0.3">
      <c r="A85" s="54">
        <v>78</v>
      </c>
      <c r="B85" s="38" t="s">
        <v>91</v>
      </c>
      <c r="C85" s="58">
        <v>2017</v>
      </c>
      <c r="D85" s="55" t="s">
        <v>13</v>
      </c>
      <c r="E85" s="41">
        <v>767.55</v>
      </c>
      <c r="F85" s="41">
        <v>2</v>
      </c>
      <c r="G85" s="41">
        <v>1535.1</v>
      </c>
      <c r="H85" s="55" t="s">
        <v>14</v>
      </c>
      <c r="I85" s="38" t="s">
        <v>299</v>
      </c>
      <c r="L85" s="16">
        <f>G86-G85-G84-G83-G82-G78-G77-G76-G75</f>
        <v>60041.399999999987</v>
      </c>
      <c r="M85" s="2" t="s">
        <v>218</v>
      </c>
    </row>
    <row r="86" spans="1:13" x14ac:dyDescent="0.3">
      <c r="A86" s="49">
        <v>79</v>
      </c>
      <c r="B86" s="44" t="s">
        <v>92</v>
      </c>
      <c r="C86" s="45"/>
      <c r="D86" s="45"/>
      <c r="E86" s="46"/>
      <c r="F86" s="47">
        <f>SUM(F18:F85)</f>
        <v>206</v>
      </c>
      <c r="G86" s="47">
        <f>SUM(G18:G85)</f>
        <v>91555.56</v>
      </c>
      <c r="H86" s="45"/>
      <c r="I86" s="44"/>
      <c r="K86" s="16">
        <f>L85+L86</f>
        <v>91555.56</v>
      </c>
      <c r="L86" s="16">
        <f>G86-L85</f>
        <v>31514.160000000011</v>
      </c>
      <c r="M86" s="2" t="s">
        <v>219</v>
      </c>
    </row>
    <row r="87" spans="1:13" s="2" customFormat="1" x14ac:dyDescent="0.3">
      <c r="A87" s="54">
        <v>80</v>
      </c>
      <c r="B87" s="38" t="s">
        <v>285</v>
      </c>
      <c r="C87" s="39">
        <v>2017</v>
      </c>
      <c r="D87" s="40" t="s">
        <v>13</v>
      </c>
      <c r="E87" s="41">
        <v>199</v>
      </c>
      <c r="F87" s="41">
        <v>1</v>
      </c>
      <c r="G87" s="41">
        <v>199</v>
      </c>
      <c r="H87" s="40" t="s">
        <v>93</v>
      </c>
      <c r="I87" s="60" t="s">
        <v>300</v>
      </c>
    </row>
    <row r="88" spans="1:13" s="2" customFormat="1" x14ac:dyDescent="0.3">
      <c r="A88" s="54">
        <v>81</v>
      </c>
      <c r="B88" s="38" t="s">
        <v>307</v>
      </c>
      <c r="C88" s="39">
        <v>2017</v>
      </c>
      <c r="D88" s="40" t="s">
        <v>13</v>
      </c>
      <c r="E88" s="41">
        <v>35</v>
      </c>
      <c r="F88" s="41">
        <v>1</v>
      </c>
      <c r="G88" s="41">
        <f>E88*F88</f>
        <v>35</v>
      </c>
      <c r="H88" s="40" t="s">
        <v>93</v>
      </c>
      <c r="I88" s="60" t="s">
        <v>300</v>
      </c>
    </row>
    <row r="89" spans="1:13" s="2" customFormat="1" x14ac:dyDescent="0.3">
      <c r="A89" s="54">
        <v>82</v>
      </c>
      <c r="B89" s="38" t="s">
        <v>286</v>
      </c>
      <c r="C89" s="39">
        <v>2017</v>
      </c>
      <c r="D89" s="40" t="s">
        <v>13</v>
      </c>
      <c r="E89" s="41">
        <v>17</v>
      </c>
      <c r="F89" s="41">
        <v>3</v>
      </c>
      <c r="G89" s="41">
        <f t="shared" ref="G89:G92" si="0">E89*F89</f>
        <v>51</v>
      </c>
      <c r="H89" s="40" t="s">
        <v>93</v>
      </c>
      <c r="I89" s="60" t="s">
        <v>300</v>
      </c>
    </row>
    <row r="90" spans="1:13" s="2" customFormat="1" x14ac:dyDescent="0.3">
      <c r="A90" s="54">
        <v>83</v>
      </c>
      <c r="B90" s="38" t="s">
        <v>287</v>
      </c>
      <c r="C90" s="39">
        <v>2017</v>
      </c>
      <c r="D90" s="40" t="s">
        <v>13</v>
      </c>
      <c r="E90" s="41">
        <v>45</v>
      </c>
      <c r="F90" s="41">
        <v>3</v>
      </c>
      <c r="G90" s="41">
        <f t="shared" si="0"/>
        <v>135</v>
      </c>
      <c r="H90" s="40" t="s">
        <v>93</v>
      </c>
      <c r="I90" s="60" t="s">
        <v>300</v>
      </c>
    </row>
    <row r="91" spans="1:13" s="2" customFormat="1" x14ac:dyDescent="0.3">
      <c r="A91" s="54">
        <v>84</v>
      </c>
      <c r="B91" s="38" t="s">
        <v>288</v>
      </c>
      <c r="C91" s="39">
        <v>2017</v>
      </c>
      <c r="D91" s="40" t="s">
        <v>13</v>
      </c>
      <c r="E91" s="41">
        <v>5.35</v>
      </c>
      <c r="F91" s="41">
        <v>20</v>
      </c>
      <c r="G91" s="41">
        <f t="shared" si="0"/>
        <v>107</v>
      </c>
      <c r="H91" s="40" t="s">
        <v>93</v>
      </c>
      <c r="I91" s="60" t="s">
        <v>300</v>
      </c>
    </row>
    <row r="92" spans="1:13" x14ac:dyDescent="0.3">
      <c r="A92" s="54">
        <v>85</v>
      </c>
      <c r="B92" s="38" t="s">
        <v>289</v>
      </c>
      <c r="C92" s="39">
        <v>2017</v>
      </c>
      <c r="D92" s="40" t="s">
        <v>13</v>
      </c>
      <c r="E92" s="41">
        <v>35</v>
      </c>
      <c r="F92" s="41">
        <v>1</v>
      </c>
      <c r="G92" s="41">
        <f t="shared" si="0"/>
        <v>35</v>
      </c>
      <c r="H92" s="40" t="s">
        <v>93</v>
      </c>
      <c r="I92" s="60" t="s">
        <v>300</v>
      </c>
    </row>
    <row r="93" spans="1:13" x14ac:dyDescent="0.3">
      <c r="A93" s="54">
        <v>86</v>
      </c>
      <c r="B93" s="38" t="s">
        <v>94</v>
      </c>
      <c r="C93" s="39">
        <v>2017</v>
      </c>
      <c r="D93" s="40" t="s">
        <v>13</v>
      </c>
      <c r="E93" s="41">
        <v>89</v>
      </c>
      <c r="F93" s="41">
        <v>5</v>
      </c>
      <c r="G93" s="41">
        <v>445</v>
      </c>
      <c r="H93" s="40" t="s">
        <v>14</v>
      </c>
      <c r="I93" s="60" t="s">
        <v>300</v>
      </c>
    </row>
    <row r="94" spans="1:13" x14ac:dyDescent="0.3">
      <c r="A94" s="54">
        <v>87</v>
      </c>
      <c r="B94" s="38" t="s">
        <v>95</v>
      </c>
      <c r="C94" s="39">
        <v>2017</v>
      </c>
      <c r="D94" s="40" t="s">
        <v>13</v>
      </c>
      <c r="E94" s="41">
        <v>89</v>
      </c>
      <c r="F94" s="41">
        <v>15</v>
      </c>
      <c r="G94" s="41">
        <v>1335</v>
      </c>
      <c r="H94" s="40" t="s">
        <v>14</v>
      </c>
      <c r="I94" s="60" t="s">
        <v>300</v>
      </c>
    </row>
    <row r="95" spans="1:13" x14ac:dyDescent="0.3">
      <c r="A95" s="54">
        <v>88</v>
      </c>
      <c r="B95" s="38" t="s">
        <v>96</v>
      </c>
      <c r="C95" s="39">
        <v>2017</v>
      </c>
      <c r="D95" s="40" t="s">
        <v>13</v>
      </c>
      <c r="E95" s="41">
        <v>37</v>
      </c>
      <c r="F95" s="41">
        <v>10</v>
      </c>
      <c r="G95" s="41">
        <v>370</v>
      </c>
      <c r="H95" s="40" t="s">
        <v>14</v>
      </c>
      <c r="I95" s="60" t="s">
        <v>300</v>
      </c>
    </row>
    <row r="96" spans="1:13" x14ac:dyDescent="0.3">
      <c r="A96" s="54">
        <v>89</v>
      </c>
      <c r="B96" s="38" t="s">
        <v>290</v>
      </c>
      <c r="C96" s="39">
        <v>2017</v>
      </c>
      <c r="D96" s="40" t="s">
        <v>13</v>
      </c>
      <c r="E96" s="41">
        <v>71</v>
      </c>
      <c r="F96" s="41">
        <v>1</v>
      </c>
      <c r="G96" s="41">
        <f>E96*F96</f>
        <v>71</v>
      </c>
      <c r="H96" s="40" t="s">
        <v>14</v>
      </c>
      <c r="I96" s="60" t="s">
        <v>300</v>
      </c>
    </row>
    <row r="97" spans="1:9" x14ac:dyDescent="0.3">
      <c r="A97" s="54">
        <v>90</v>
      </c>
      <c r="B97" s="38" t="s">
        <v>291</v>
      </c>
      <c r="C97" s="39">
        <v>2017</v>
      </c>
      <c r="D97" s="40" t="s">
        <v>13</v>
      </c>
      <c r="E97" s="41">
        <v>71</v>
      </c>
      <c r="F97" s="41">
        <v>1</v>
      </c>
      <c r="G97" s="41">
        <f t="shared" ref="G97:G103" si="1">E97*F97</f>
        <v>71</v>
      </c>
      <c r="H97" s="40" t="s">
        <v>14</v>
      </c>
      <c r="I97" s="60" t="s">
        <v>300</v>
      </c>
    </row>
    <row r="98" spans="1:9" x14ac:dyDescent="0.3">
      <c r="A98" s="54">
        <v>91</v>
      </c>
      <c r="B98" s="38" t="s">
        <v>292</v>
      </c>
      <c r="C98" s="39">
        <v>2017</v>
      </c>
      <c r="D98" s="40" t="s">
        <v>13</v>
      </c>
      <c r="E98" s="41">
        <v>71</v>
      </c>
      <c r="F98" s="41">
        <v>2</v>
      </c>
      <c r="G98" s="41">
        <f t="shared" si="1"/>
        <v>142</v>
      </c>
      <c r="H98" s="40" t="s">
        <v>14</v>
      </c>
      <c r="I98" s="60" t="s">
        <v>300</v>
      </c>
    </row>
    <row r="99" spans="1:9" x14ac:dyDescent="0.3">
      <c r="A99" s="54">
        <v>92</v>
      </c>
      <c r="B99" s="38" t="s">
        <v>293</v>
      </c>
      <c r="C99" s="39">
        <v>2017</v>
      </c>
      <c r="D99" s="40" t="s">
        <v>13</v>
      </c>
      <c r="E99" s="41">
        <v>71</v>
      </c>
      <c r="F99" s="41">
        <v>1</v>
      </c>
      <c r="G99" s="41">
        <f t="shared" si="1"/>
        <v>71</v>
      </c>
      <c r="H99" s="40" t="s">
        <v>14</v>
      </c>
      <c r="I99" s="60" t="s">
        <v>300</v>
      </c>
    </row>
    <row r="100" spans="1:9" x14ac:dyDescent="0.3">
      <c r="A100" s="54">
        <v>93</v>
      </c>
      <c r="B100" s="38" t="s">
        <v>294</v>
      </c>
      <c r="C100" s="39">
        <v>2017</v>
      </c>
      <c r="D100" s="40" t="s">
        <v>13</v>
      </c>
      <c r="E100" s="41">
        <v>71</v>
      </c>
      <c r="F100" s="41">
        <v>1</v>
      </c>
      <c r="G100" s="41">
        <f t="shared" si="1"/>
        <v>71</v>
      </c>
      <c r="H100" s="40" t="s">
        <v>14</v>
      </c>
      <c r="I100" s="60" t="s">
        <v>300</v>
      </c>
    </row>
    <row r="101" spans="1:9" x14ac:dyDescent="0.3">
      <c r="A101" s="54">
        <v>94</v>
      </c>
      <c r="B101" s="38" t="s">
        <v>295</v>
      </c>
      <c r="C101" s="39">
        <v>2017</v>
      </c>
      <c r="D101" s="40" t="s">
        <v>13</v>
      </c>
      <c r="E101" s="41">
        <v>71</v>
      </c>
      <c r="F101" s="41">
        <v>1</v>
      </c>
      <c r="G101" s="41">
        <f t="shared" si="1"/>
        <v>71</v>
      </c>
      <c r="H101" s="40" t="s">
        <v>14</v>
      </c>
      <c r="I101" s="60" t="s">
        <v>300</v>
      </c>
    </row>
    <row r="102" spans="1:9" x14ac:dyDescent="0.3">
      <c r="A102" s="54">
        <v>95</v>
      </c>
      <c r="B102" s="38" t="s">
        <v>296</v>
      </c>
      <c r="C102" s="39">
        <v>2017</v>
      </c>
      <c r="D102" s="40" t="s">
        <v>13</v>
      </c>
      <c r="E102" s="41">
        <v>71</v>
      </c>
      <c r="F102" s="41">
        <v>1</v>
      </c>
      <c r="G102" s="41">
        <f t="shared" si="1"/>
        <v>71</v>
      </c>
      <c r="H102" s="40" t="s">
        <v>14</v>
      </c>
      <c r="I102" s="60" t="s">
        <v>300</v>
      </c>
    </row>
    <row r="103" spans="1:9" x14ac:dyDescent="0.3">
      <c r="A103" s="54">
        <v>96</v>
      </c>
      <c r="B103" s="38" t="s">
        <v>297</v>
      </c>
      <c r="C103" s="39">
        <v>2017</v>
      </c>
      <c r="D103" s="40" t="s">
        <v>13</v>
      </c>
      <c r="E103" s="41">
        <v>74</v>
      </c>
      <c r="F103" s="41">
        <v>1</v>
      </c>
      <c r="G103" s="41">
        <f t="shared" si="1"/>
        <v>74</v>
      </c>
      <c r="H103" s="40" t="s">
        <v>14</v>
      </c>
      <c r="I103" s="60" t="s">
        <v>300</v>
      </c>
    </row>
    <row r="104" spans="1:9" x14ac:dyDescent="0.3">
      <c r="A104" s="61">
        <v>97</v>
      </c>
      <c r="B104" s="62" t="s">
        <v>284</v>
      </c>
      <c r="C104" s="63"/>
      <c r="D104" s="63"/>
      <c r="E104" s="42"/>
      <c r="F104" s="42">
        <f>SUM(F87:F103)</f>
        <v>68</v>
      </c>
      <c r="G104" s="42">
        <f>SUM(G87:G103)</f>
        <v>3354</v>
      </c>
      <c r="H104" s="63"/>
      <c r="I104" s="62"/>
    </row>
    <row r="105" spans="1:9" x14ac:dyDescent="0.3">
      <c r="A105" s="54">
        <v>98</v>
      </c>
      <c r="B105" s="38" t="s">
        <v>189</v>
      </c>
      <c r="C105" s="55" t="s">
        <v>12</v>
      </c>
      <c r="D105" s="55" t="s">
        <v>13</v>
      </c>
      <c r="E105" s="59">
        <v>250</v>
      </c>
      <c r="F105" s="55">
        <v>7</v>
      </c>
      <c r="G105" s="64">
        <f>E105*F105</f>
        <v>1750</v>
      </c>
      <c r="H105" s="55" t="s">
        <v>14</v>
      </c>
      <c r="I105" s="38" t="s">
        <v>97</v>
      </c>
    </row>
    <row r="106" spans="1:9" x14ac:dyDescent="0.3">
      <c r="A106" s="54">
        <v>99</v>
      </c>
      <c r="B106" s="38" t="s">
        <v>190</v>
      </c>
      <c r="C106" s="55" t="s">
        <v>12</v>
      </c>
      <c r="D106" s="55" t="s">
        <v>13</v>
      </c>
      <c r="E106" s="59">
        <v>200</v>
      </c>
      <c r="F106" s="55">
        <v>7</v>
      </c>
      <c r="G106" s="64">
        <f t="shared" ref="G106:G114" si="2">E106*F106</f>
        <v>1400</v>
      </c>
      <c r="H106" s="55" t="s">
        <v>14</v>
      </c>
      <c r="I106" s="38" t="s">
        <v>97</v>
      </c>
    </row>
    <row r="107" spans="1:9" x14ac:dyDescent="0.3">
      <c r="A107" s="54">
        <v>100</v>
      </c>
      <c r="B107" s="38" t="s">
        <v>191</v>
      </c>
      <c r="C107" s="55" t="s">
        <v>12</v>
      </c>
      <c r="D107" s="55" t="s">
        <v>13</v>
      </c>
      <c r="E107" s="59">
        <v>60</v>
      </c>
      <c r="F107" s="55">
        <v>10</v>
      </c>
      <c r="G107" s="64">
        <f t="shared" si="2"/>
        <v>600</v>
      </c>
      <c r="H107" s="55" t="s">
        <v>14</v>
      </c>
      <c r="I107" s="38" t="s">
        <v>97</v>
      </c>
    </row>
    <row r="108" spans="1:9" x14ac:dyDescent="0.3">
      <c r="A108" s="54">
        <v>101</v>
      </c>
      <c r="B108" s="38" t="s">
        <v>192</v>
      </c>
      <c r="C108" s="55" t="s">
        <v>12</v>
      </c>
      <c r="D108" s="55" t="s">
        <v>13</v>
      </c>
      <c r="E108" s="59">
        <v>250</v>
      </c>
      <c r="F108" s="55">
        <v>7</v>
      </c>
      <c r="G108" s="64">
        <f t="shared" si="2"/>
        <v>1750</v>
      </c>
      <c r="H108" s="55" t="s">
        <v>14</v>
      </c>
      <c r="I108" s="38" t="s">
        <v>97</v>
      </c>
    </row>
    <row r="109" spans="1:9" x14ac:dyDescent="0.3">
      <c r="A109" s="54">
        <v>102</v>
      </c>
      <c r="B109" s="38" t="s">
        <v>193</v>
      </c>
      <c r="C109" s="55" t="s">
        <v>12</v>
      </c>
      <c r="D109" s="55" t="s">
        <v>13</v>
      </c>
      <c r="E109" s="59">
        <v>350</v>
      </c>
      <c r="F109" s="55">
        <v>7</v>
      </c>
      <c r="G109" s="64">
        <f t="shared" si="2"/>
        <v>2450</v>
      </c>
      <c r="H109" s="55" t="s">
        <v>14</v>
      </c>
      <c r="I109" s="38" t="s">
        <v>97</v>
      </c>
    </row>
    <row r="110" spans="1:9" x14ac:dyDescent="0.3">
      <c r="A110" s="54">
        <v>103</v>
      </c>
      <c r="B110" s="38" t="s">
        <v>194</v>
      </c>
      <c r="C110" s="55" t="s">
        <v>12</v>
      </c>
      <c r="D110" s="55" t="s">
        <v>13</v>
      </c>
      <c r="E110" s="59">
        <v>2000</v>
      </c>
      <c r="F110" s="55">
        <v>8</v>
      </c>
      <c r="G110" s="64">
        <f t="shared" si="2"/>
        <v>16000</v>
      </c>
      <c r="H110" s="55" t="s">
        <v>14</v>
      </c>
      <c r="I110" s="38" t="s">
        <v>97</v>
      </c>
    </row>
    <row r="111" spans="1:9" x14ac:dyDescent="0.3">
      <c r="A111" s="54">
        <v>104</v>
      </c>
      <c r="B111" s="38" t="s">
        <v>195</v>
      </c>
      <c r="C111" s="55" t="s">
        <v>12</v>
      </c>
      <c r="D111" s="55" t="s">
        <v>13</v>
      </c>
      <c r="E111" s="59">
        <v>350</v>
      </c>
      <c r="F111" s="55">
        <v>8</v>
      </c>
      <c r="G111" s="64">
        <f t="shared" si="2"/>
        <v>2800</v>
      </c>
      <c r="H111" s="55" t="s">
        <v>14</v>
      </c>
      <c r="I111" s="38" t="s">
        <v>97</v>
      </c>
    </row>
    <row r="112" spans="1:9" x14ac:dyDescent="0.3">
      <c r="A112" s="54">
        <v>105</v>
      </c>
      <c r="B112" s="38" t="s">
        <v>196</v>
      </c>
      <c r="C112" s="55" t="s">
        <v>12</v>
      </c>
      <c r="D112" s="55" t="s">
        <v>13</v>
      </c>
      <c r="E112" s="59">
        <v>650</v>
      </c>
      <c r="F112" s="55">
        <v>1</v>
      </c>
      <c r="G112" s="64">
        <f t="shared" si="2"/>
        <v>650</v>
      </c>
      <c r="H112" s="55" t="s">
        <v>14</v>
      </c>
      <c r="I112" s="38" t="s">
        <v>97</v>
      </c>
    </row>
    <row r="113" spans="1:12" ht="15" customHeight="1" x14ac:dyDescent="0.3">
      <c r="A113" s="54">
        <v>106</v>
      </c>
      <c r="B113" s="38" t="s">
        <v>197</v>
      </c>
      <c r="C113" s="55" t="s">
        <v>12</v>
      </c>
      <c r="D113" s="55" t="s">
        <v>13</v>
      </c>
      <c r="E113" s="59">
        <f>550+188.69</f>
        <v>738.69</v>
      </c>
      <c r="F113" s="55">
        <v>1</v>
      </c>
      <c r="G113" s="64">
        <f t="shared" si="2"/>
        <v>738.69</v>
      </c>
      <c r="H113" s="55" t="s">
        <v>14</v>
      </c>
      <c r="I113" s="38" t="s">
        <v>97</v>
      </c>
    </row>
    <row r="114" spans="1:12" ht="15" customHeight="1" x14ac:dyDescent="0.3">
      <c r="A114" s="54">
        <v>107</v>
      </c>
      <c r="B114" s="38" t="s">
        <v>198</v>
      </c>
      <c r="C114" s="55" t="s">
        <v>12</v>
      </c>
      <c r="D114" s="55" t="s">
        <v>13</v>
      </c>
      <c r="E114" s="59">
        <v>650</v>
      </c>
      <c r="F114" s="55">
        <v>1</v>
      </c>
      <c r="G114" s="64">
        <f t="shared" si="2"/>
        <v>650</v>
      </c>
      <c r="H114" s="55" t="s">
        <v>14</v>
      </c>
      <c r="I114" s="38" t="s">
        <v>97</v>
      </c>
    </row>
    <row r="115" spans="1:12" ht="15" customHeight="1" x14ac:dyDescent="0.3">
      <c r="A115" s="54">
        <v>108</v>
      </c>
      <c r="B115" s="44" t="s">
        <v>199</v>
      </c>
      <c r="C115" s="55"/>
      <c r="D115" s="55"/>
      <c r="E115" s="59"/>
      <c r="F115" s="65">
        <f>SUM(F105:F114)</f>
        <v>57</v>
      </c>
      <c r="G115" s="66">
        <f>SUM(G105:G114)</f>
        <v>28788.69</v>
      </c>
      <c r="H115" s="55"/>
      <c r="I115" s="38"/>
      <c r="K115" s="43">
        <f>34857.69-G115</f>
        <v>6069.0000000000036</v>
      </c>
      <c r="L115" s="2" t="s">
        <v>204</v>
      </c>
    </row>
    <row r="116" spans="1:12" ht="15" customHeight="1" x14ac:dyDescent="0.3">
      <c r="A116" s="54">
        <v>109</v>
      </c>
      <c r="B116" s="38" t="s">
        <v>183</v>
      </c>
      <c r="C116" s="55" t="s">
        <v>98</v>
      </c>
      <c r="D116" s="55" t="s">
        <v>13</v>
      </c>
      <c r="E116" s="59">
        <v>850</v>
      </c>
      <c r="F116" s="41">
        <v>1</v>
      </c>
      <c r="G116" s="41">
        <v>850</v>
      </c>
      <c r="H116" s="55" t="s">
        <v>14</v>
      </c>
      <c r="I116" s="38" t="s">
        <v>99</v>
      </c>
    </row>
    <row r="117" spans="1:12" ht="15" customHeight="1" x14ac:dyDescent="0.3">
      <c r="A117" s="54">
        <v>110</v>
      </c>
      <c r="B117" s="38" t="s">
        <v>184</v>
      </c>
      <c r="C117" s="55" t="s">
        <v>98</v>
      </c>
      <c r="D117" s="55" t="s">
        <v>13</v>
      </c>
      <c r="E117" s="59">
        <v>450</v>
      </c>
      <c r="F117" s="41">
        <v>1</v>
      </c>
      <c r="G117" s="41">
        <v>450</v>
      </c>
      <c r="H117" s="55" t="s">
        <v>14</v>
      </c>
      <c r="I117" s="38" t="s">
        <v>99</v>
      </c>
    </row>
    <row r="118" spans="1:12" ht="15" customHeight="1" x14ac:dyDescent="0.3">
      <c r="A118" s="54">
        <v>111</v>
      </c>
      <c r="B118" s="38" t="s">
        <v>185</v>
      </c>
      <c r="C118" s="55" t="s">
        <v>98</v>
      </c>
      <c r="D118" s="55" t="s">
        <v>13</v>
      </c>
      <c r="E118" s="59">
        <v>200</v>
      </c>
      <c r="F118" s="41">
        <v>2</v>
      </c>
      <c r="G118" s="41">
        <v>400</v>
      </c>
      <c r="H118" s="55" t="s">
        <v>14</v>
      </c>
      <c r="I118" s="38" t="s">
        <v>99</v>
      </c>
    </row>
    <row r="119" spans="1:12" ht="15" customHeight="1" x14ac:dyDescent="0.3">
      <c r="A119" s="54">
        <v>112</v>
      </c>
      <c r="B119" s="38" t="s">
        <v>186</v>
      </c>
      <c r="C119" s="55" t="s">
        <v>98</v>
      </c>
      <c r="D119" s="55" t="s">
        <v>13</v>
      </c>
      <c r="E119" s="59">
        <v>850</v>
      </c>
      <c r="F119" s="41">
        <v>1</v>
      </c>
      <c r="G119" s="41">
        <v>850</v>
      </c>
      <c r="H119" s="55" t="s">
        <v>14</v>
      </c>
      <c r="I119" s="38" t="s">
        <v>99</v>
      </c>
    </row>
    <row r="120" spans="1:12" ht="15" customHeight="1" x14ac:dyDescent="0.3">
      <c r="A120" s="54">
        <v>113</v>
      </c>
      <c r="B120" s="38" t="s">
        <v>187</v>
      </c>
      <c r="C120" s="55" t="s">
        <v>98</v>
      </c>
      <c r="D120" s="55" t="s">
        <v>13</v>
      </c>
      <c r="E120" s="59">
        <v>810</v>
      </c>
      <c r="F120" s="41">
        <v>1</v>
      </c>
      <c r="G120" s="41">
        <v>810</v>
      </c>
      <c r="H120" s="55" t="s">
        <v>14</v>
      </c>
      <c r="I120" s="38" t="s">
        <v>99</v>
      </c>
    </row>
    <row r="121" spans="1:12" ht="15" customHeight="1" x14ac:dyDescent="0.3">
      <c r="A121" s="54">
        <v>114</v>
      </c>
      <c r="B121" s="38" t="s">
        <v>188</v>
      </c>
      <c r="C121" s="55" t="s">
        <v>98</v>
      </c>
      <c r="D121" s="55" t="s">
        <v>13</v>
      </c>
      <c r="E121" s="59">
        <v>239</v>
      </c>
      <c r="F121" s="41">
        <v>1</v>
      </c>
      <c r="G121" s="41">
        <v>239</v>
      </c>
      <c r="H121" s="55" t="s">
        <v>14</v>
      </c>
      <c r="I121" s="38" t="s">
        <v>99</v>
      </c>
    </row>
    <row r="122" spans="1:12" ht="15" customHeight="1" x14ac:dyDescent="0.3">
      <c r="A122" s="49">
        <v>115</v>
      </c>
      <c r="B122" s="44" t="s">
        <v>200</v>
      </c>
      <c r="C122" s="45"/>
      <c r="D122" s="45"/>
      <c r="E122" s="46"/>
      <c r="F122" s="47">
        <f>SUM(F116:F121)</f>
        <v>7</v>
      </c>
      <c r="G122" s="47">
        <f>SUM(G116:G121)</f>
        <v>3599</v>
      </c>
      <c r="H122" s="45"/>
      <c r="I122" s="44"/>
    </row>
    <row r="123" spans="1:12" ht="15" customHeight="1" x14ac:dyDescent="0.3">
      <c r="A123" s="54">
        <v>116</v>
      </c>
      <c r="B123" s="38" t="s">
        <v>174</v>
      </c>
      <c r="C123" s="55" t="s">
        <v>98</v>
      </c>
      <c r="D123" s="55" t="s">
        <v>13</v>
      </c>
      <c r="E123" s="59">
        <v>250</v>
      </c>
      <c r="F123" s="41">
        <v>2</v>
      </c>
      <c r="G123" s="41">
        <v>500</v>
      </c>
      <c r="H123" s="55" t="s">
        <v>14</v>
      </c>
      <c r="I123" s="38" t="s">
        <v>100</v>
      </c>
    </row>
    <row r="124" spans="1:12" ht="15" customHeight="1" x14ac:dyDescent="0.3">
      <c r="A124" s="54">
        <v>117</v>
      </c>
      <c r="B124" s="38" t="s">
        <v>175</v>
      </c>
      <c r="C124" s="55" t="s">
        <v>98</v>
      </c>
      <c r="D124" s="55" t="s">
        <v>13</v>
      </c>
      <c r="E124" s="59">
        <v>250</v>
      </c>
      <c r="F124" s="41">
        <v>7</v>
      </c>
      <c r="G124" s="41">
        <v>1750</v>
      </c>
      <c r="H124" s="55" t="s">
        <v>14</v>
      </c>
      <c r="I124" s="38" t="s">
        <v>100</v>
      </c>
    </row>
    <row r="125" spans="1:12" x14ac:dyDescent="0.3">
      <c r="A125" s="54">
        <v>118</v>
      </c>
      <c r="B125" s="38" t="s">
        <v>176</v>
      </c>
      <c r="C125" s="55" t="s">
        <v>98</v>
      </c>
      <c r="D125" s="55" t="s">
        <v>13</v>
      </c>
      <c r="E125" s="59">
        <v>150</v>
      </c>
      <c r="F125" s="41">
        <v>7</v>
      </c>
      <c r="G125" s="41">
        <v>1050</v>
      </c>
      <c r="H125" s="55" t="s">
        <v>14</v>
      </c>
      <c r="I125" s="38" t="s">
        <v>100</v>
      </c>
    </row>
    <row r="126" spans="1:12" x14ac:dyDescent="0.3">
      <c r="A126" s="54">
        <v>119</v>
      </c>
      <c r="B126" s="38" t="s">
        <v>124</v>
      </c>
      <c r="C126" s="55" t="s">
        <v>98</v>
      </c>
      <c r="D126" s="55" t="s">
        <v>13</v>
      </c>
      <c r="E126" s="59">
        <v>170</v>
      </c>
      <c r="F126" s="41">
        <v>7</v>
      </c>
      <c r="G126" s="41">
        <v>1190</v>
      </c>
      <c r="H126" s="55" t="s">
        <v>14</v>
      </c>
      <c r="I126" s="38" t="s">
        <v>100</v>
      </c>
    </row>
    <row r="127" spans="1:12" x14ac:dyDescent="0.3">
      <c r="A127" s="54">
        <v>120</v>
      </c>
      <c r="B127" s="38" t="s">
        <v>177</v>
      </c>
      <c r="C127" s="55" t="s">
        <v>98</v>
      </c>
      <c r="D127" s="55" t="s">
        <v>13</v>
      </c>
      <c r="E127" s="59">
        <v>150</v>
      </c>
      <c r="F127" s="41">
        <v>7</v>
      </c>
      <c r="G127" s="41">
        <v>1050</v>
      </c>
      <c r="H127" s="55" t="s">
        <v>14</v>
      </c>
      <c r="I127" s="38" t="s">
        <v>100</v>
      </c>
    </row>
    <row r="128" spans="1:12" x14ac:dyDescent="0.3">
      <c r="A128" s="54">
        <v>121</v>
      </c>
      <c r="B128" s="38" t="s">
        <v>178</v>
      </c>
      <c r="C128" s="55" t="s">
        <v>98</v>
      </c>
      <c r="D128" s="55" t="s">
        <v>13</v>
      </c>
      <c r="E128" s="59">
        <v>160</v>
      </c>
      <c r="F128" s="41">
        <v>7</v>
      </c>
      <c r="G128" s="41">
        <v>1120</v>
      </c>
      <c r="H128" s="55" t="s">
        <v>14</v>
      </c>
      <c r="I128" s="38" t="s">
        <v>100</v>
      </c>
    </row>
    <row r="129" spans="1:9" x14ac:dyDescent="0.3">
      <c r="A129" s="54">
        <v>122</v>
      </c>
      <c r="B129" s="38" t="s">
        <v>156</v>
      </c>
      <c r="C129" s="55" t="s">
        <v>98</v>
      </c>
      <c r="D129" s="55" t="s">
        <v>13</v>
      </c>
      <c r="E129" s="59">
        <v>10</v>
      </c>
      <c r="F129" s="41">
        <v>7</v>
      </c>
      <c r="G129" s="41">
        <v>70</v>
      </c>
      <c r="H129" s="55" t="s">
        <v>14</v>
      </c>
      <c r="I129" s="38" t="s">
        <v>100</v>
      </c>
    </row>
    <row r="130" spans="1:9" x14ac:dyDescent="0.3">
      <c r="A130" s="54">
        <v>123</v>
      </c>
      <c r="B130" s="38" t="s">
        <v>179</v>
      </c>
      <c r="C130" s="55" t="s">
        <v>98</v>
      </c>
      <c r="D130" s="55" t="s">
        <v>13</v>
      </c>
      <c r="E130" s="59">
        <v>125</v>
      </c>
      <c r="F130" s="41">
        <v>7</v>
      </c>
      <c r="G130" s="41">
        <v>875</v>
      </c>
      <c r="H130" s="55" t="s">
        <v>14</v>
      </c>
      <c r="I130" s="38" t="s">
        <v>100</v>
      </c>
    </row>
    <row r="131" spans="1:9" x14ac:dyDescent="0.3">
      <c r="A131" s="54">
        <v>124</v>
      </c>
      <c r="B131" s="38" t="s">
        <v>180</v>
      </c>
      <c r="C131" s="55" t="s">
        <v>98</v>
      </c>
      <c r="D131" s="55" t="s">
        <v>13</v>
      </c>
      <c r="E131" s="59">
        <v>110</v>
      </c>
      <c r="F131" s="41">
        <v>7</v>
      </c>
      <c r="G131" s="41">
        <v>770</v>
      </c>
      <c r="H131" s="55" t="s">
        <v>14</v>
      </c>
      <c r="I131" s="38" t="s">
        <v>100</v>
      </c>
    </row>
    <row r="132" spans="1:9" x14ac:dyDescent="0.3">
      <c r="A132" s="54">
        <v>125</v>
      </c>
      <c r="B132" s="38" t="s">
        <v>181</v>
      </c>
      <c r="C132" s="55" t="s">
        <v>98</v>
      </c>
      <c r="D132" s="55" t="s">
        <v>13</v>
      </c>
      <c r="E132" s="59">
        <v>50</v>
      </c>
      <c r="F132" s="41">
        <v>7</v>
      </c>
      <c r="G132" s="41">
        <v>350</v>
      </c>
      <c r="H132" s="55" t="s">
        <v>14</v>
      </c>
      <c r="I132" s="38" t="s">
        <v>100</v>
      </c>
    </row>
    <row r="133" spans="1:9" x14ac:dyDescent="0.3">
      <c r="A133" s="54">
        <v>126</v>
      </c>
      <c r="B133" s="38" t="s">
        <v>182</v>
      </c>
      <c r="C133" s="55" t="s">
        <v>98</v>
      </c>
      <c r="D133" s="55" t="s">
        <v>13</v>
      </c>
      <c r="E133" s="59">
        <v>40</v>
      </c>
      <c r="F133" s="41">
        <v>7</v>
      </c>
      <c r="G133" s="41">
        <v>280</v>
      </c>
      <c r="H133" s="55" t="s">
        <v>14</v>
      </c>
      <c r="I133" s="38" t="s">
        <v>100</v>
      </c>
    </row>
    <row r="134" spans="1:9" x14ac:dyDescent="0.3">
      <c r="A134" s="49">
        <v>127</v>
      </c>
      <c r="B134" s="44" t="s">
        <v>202</v>
      </c>
      <c r="C134" s="45"/>
      <c r="D134" s="45"/>
      <c r="E134" s="46"/>
      <c r="F134" s="47">
        <f>SUM(F123:F133)</f>
        <v>72</v>
      </c>
      <c r="G134" s="47">
        <f>SUM(G123:G133)</f>
        <v>9005</v>
      </c>
      <c r="H134" s="45"/>
      <c r="I134" s="44"/>
    </row>
    <row r="135" spans="1:9" x14ac:dyDescent="0.3">
      <c r="A135" s="54">
        <v>128</v>
      </c>
      <c r="B135" s="38" t="s">
        <v>132</v>
      </c>
      <c r="C135" s="55" t="s">
        <v>98</v>
      </c>
      <c r="D135" s="55" t="s">
        <v>13</v>
      </c>
      <c r="E135" s="59">
        <v>400</v>
      </c>
      <c r="F135" s="41">
        <v>1</v>
      </c>
      <c r="G135" s="41">
        <f>E135*F135</f>
        <v>400</v>
      </c>
      <c r="H135" s="55" t="s">
        <v>14</v>
      </c>
      <c r="I135" s="38" t="s">
        <v>101</v>
      </c>
    </row>
    <row r="136" spans="1:9" x14ac:dyDescent="0.3">
      <c r="A136" s="54">
        <v>129</v>
      </c>
      <c r="B136" s="38" t="s">
        <v>133</v>
      </c>
      <c r="C136" s="55" t="s">
        <v>98</v>
      </c>
      <c r="D136" s="55" t="s">
        <v>13</v>
      </c>
      <c r="E136" s="59">
        <v>130</v>
      </c>
      <c r="F136" s="41">
        <v>1</v>
      </c>
      <c r="G136" s="41">
        <f t="shared" ref="G136:G191" si="3">E136*F136</f>
        <v>130</v>
      </c>
      <c r="H136" s="55" t="s">
        <v>14</v>
      </c>
      <c r="I136" s="38" t="s">
        <v>101</v>
      </c>
    </row>
    <row r="137" spans="1:9" x14ac:dyDescent="0.3">
      <c r="A137" s="54">
        <v>130</v>
      </c>
      <c r="B137" s="38" t="s">
        <v>131</v>
      </c>
      <c r="C137" s="55" t="s">
        <v>98</v>
      </c>
      <c r="D137" s="55" t="s">
        <v>13</v>
      </c>
      <c r="E137" s="59">
        <v>250</v>
      </c>
      <c r="F137" s="41">
        <v>1</v>
      </c>
      <c r="G137" s="41">
        <f t="shared" si="3"/>
        <v>250</v>
      </c>
      <c r="H137" s="55" t="s">
        <v>14</v>
      </c>
      <c r="I137" s="38" t="s">
        <v>101</v>
      </c>
    </row>
    <row r="138" spans="1:9" x14ac:dyDescent="0.3">
      <c r="A138" s="54">
        <v>131</v>
      </c>
      <c r="B138" s="38" t="s">
        <v>134</v>
      </c>
      <c r="C138" s="55" t="s">
        <v>98</v>
      </c>
      <c r="D138" s="55" t="s">
        <v>13</v>
      </c>
      <c r="E138" s="59">
        <v>1000</v>
      </c>
      <c r="F138" s="41">
        <v>1</v>
      </c>
      <c r="G138" s="41">
        <f t="shared" si="3"/>
        <v>1000</v>
      </c>
      <c r="H138" s="55" t="s">
        <v>14</v>
      </c>
      <c r="I138" s="38" t="s">
        <v>101</v>
      </c>
    </row>
    <row r="139" spans="1:9" x14ac:dyDescent="0.3">
      <c r="A139" s="54">
        <v>132</v>
      </c>
      <c r="B139" s="38" t="s">
        <v>135</v>
      </c>
      <c r="C139" s="55" t="s">
        <v>98</v>
      </c>
      <c r="D139" s="55" t="s">
        <v>13</v>
      </c>
      <c r="E139" s="59">
        <v>40</v>
      </c>
      <c r="F139" s="41">
        <v>1</v>
      </c>
      <c r="G139" s="41">
        <f t="shared" si="3"/>
        <v>40</v>
      </c>
      <c r="H139" s="55" t="s">
        <v>14</v>
      </c>
      <c r="I139" s="38" t="s">
        <v>101</v>
      </c>
    </row>
    <row r="140" spans="1:9" x14ac:dyDescent="0.3">
      <c r="A140" s="54">
        <v>133</v>
      </c>
      <c r="B140" s="38" t="s">
        <v>136</v>
      </c>
      <c r="C140" s="55" t="s">
        <v>98</v>
      </c>
      <c r="D140" s="55" t="s">
        <v>13</v>
      </c>
      <c r="E140" s="59">
        <v>130</v>
      </c>
      <c r="F140" s="41">
        <v>9</v>
      </c>
      <c r="G140" s="41">
        <f t="shared" si="3"/>
        <v>1170</v>
      </c>
      <c r="H140" s="55" t="s">
        <v>14</v>
      </c>
      <c r="I140" s="38" t="s">
        <v>101</v>
      </c>
    </row>
    <row r="141" spans="1:9" x14ac:dyDescent="0.3">
      <c r="A141" s="54">
        <v>134</v>
      </c>
      <c r="B141" s="38" t="s">
        <v>137</v>
      </c>
      <c r="C141" s="55" t="s">
        <v>98</v>
      </c>
      <c r="D141" s="55" t="s">
        <v>13</v>
      </c>
      <c r="E141" s="59">
        <v>75</v>
      </c>
      <c r="F141" s="41">
        <v>9</v>
      </c>
      <c r="G141" s="41">
        <f t="shared" si="3"/>
        <v>675</v>
      </c>
      <c r="H141" s="55" t="s">
        <v>14</v>
      </c>
      <c r="I141" s="38" t="s">
        <v>101</v>
      </c>
    </row>
    <row r="142" spans="1:9" x14ac:dyDescent="0.3">
      <c r="A142" s="54">
        <v>135</v>
      </c>
      <c r="B142" s="38" t="s">
        <v>138</v>
      </c>
      <c r="C142" s="55" t="s">
        <v>98</v>
      </c>
      <c r="D142" s="55" t="s">
        <v>13</v>
      </c>
      <c r="E142" s="59">
        <v>150</v>
      </c>
      <c r="F142" s="41">
        <v>9</v>
      </c>
      <c r="G142" s="41">
        <f t="shared" si="3"/>
        <v>1350</v>
      </c>
      <c r="H142" s="55" t="s">
        <v>14</v>
      </c>
      <c r="I142" s="38" t="s">
        <v>101</v>
      </c>
    </row>
    <row r="143" spans="1:9" x14ac:dyDescent="0.3">
      <c r="A143" s="54">
        <v>136</v>
      </c>
      <c r="B143" s="38" t="s">
        <v>139</v>
      </c>
      <c r="C143" s="55" t="s">
        <v>98</v>
      </c>
      <c r="D143" s="55" t="s">
        <v>13</v>
      </c>
      <c r="E143" s="59">
        <v>150</v>
      </c>
      <c r="F143" s="41">
        <v>9</v>
      </c>
      <c r="G143" s="41">
        <f t="shared" si="3"/>
        <v>1350</v>
      </c>
      <c r="H143" s="55" t="s">
        <v>14</v>
      </c>
      <c r="I143" s="38" t="s">
        <v>101</v>
      </c>
    </row>
    <row r="144" spans="1:9" x14ac:dyDescent="0.3">
      <c r="A144" s="54">
        <v>137</v>
      </c>
      <c r="B144" s="38" t="s">
        <v>140</v>
      </c>
      <c r="C144" s="55" t="s">
        <v>98</v>
      </c>
      <c r="D144" s="55" t="s">
        <v>13</v>
      </c>
      <c r="E144" s="59">
        <v>130</v>
      </c>
      <c r="F144" s="41">
        <v>9</v>
      </c>
      <c r="G144" s="41">
        <f t="shared" si="3"/>
        <v>1170</v>
      </c>
      <c r="H144" s="55" t="s">
        <v>14</v>
      </c>
      <c r="I144" s="38" t="s">
        <v>101</v>
      </c>
    </row>
    <row r="145" spans="1:9" x14ac:dyDescent="0.3">
      <c r="A145" s="54">
        <v>138</v>
      </c>
      <c r="B145" s="38" t="s">
        <v>141</v>
      </c>
      <c r="C145" s="55" t="s">
        <v>98</v>
      </c>
      <c r="D145" s="55" t="s">
        <v>13</v>
      </c>
      <c r="E145" s="59">
        <v>200</v>
      </c>
      <c r="F145" s="41">
        <v>7</v>
      </c>
      <c r="G145" s="41">
        <f t="shared" si="3"/>
        <v>1400</v>
      </c>
      <c r="H145" s="55" t="s">
        <v>14</v>
      </c>
      <c r="I145" s="38" t="s">
        <v>101</v>
      </c>
    </row>
    <row r="146" spans="1:9" x14ac:dyDescent="0.3">
      <c r="A146" s="54">
        <v>139</v>
      </c>
      <c r="B146" s="38" t="s">
        <v>131</v>
      </c>
      <c r="C146" s="55" t="s">
        <v>98</v>
      </c>
      <c r="D146" s="55" t="s">
        <v>13</v>
      </c>
      <c r="E146" s="59">
        <v>200</v>
      </c>
      <c r="F146" s="41">
        <v>7</v>
      </c>
      <c r="G146" s="41">
        <f t="shared" si="3"/>
        <v>1400</v>
      </c>
      <c r="H146" s="55" t="s">
        <v>14</v>
      </c>
      <c r="I146" s="38" t="s">
        <v>101</v>
      </c>
    </row>
    <row r="147" spans="1:9" x14ac:dyDescent="0.3">
      <c r="A147" s="54">
        <v>140</v>
      </c>
      <c r="B147" s="38" t="s">
        <v>142</v>
      </c>
      <c r="C147" s="55" t="s">
        <v>98</v>
      </c>
      <c r="D147" s="55" t="s">
        <v>13</v>
      </c>
      <c r="E147" s="59">
        <v>250</v>
      </c>
      <c r="F147" s="41">
        <v>1</v>
      </c>
      <c r="G147" s="41">
        <f t="shared" si="3"/>
        <v>250</v>
      </c>
      <c r="H147" s="55" t="s">
        <v>14</v>
      </c>
      <c r="I147" s="38" t="s">
        <v>101</v>
      </c>
    </row>
    <row r="148" spans="1:9" x14ac:dyDescent="0.3">
      <c r="A148" s="54">
        <v>141</v>
      </c>
      <c r="B148" s="38" t="s">
        <v>131</v>
      </c>
      <c r="C148" s="55" t="s">
        <v>98</v>
      </c>
      <c r="D148" s="55" t="s">
        <v>13</v>
      </c>
      <c r="E148" s="59">
        <v>200</v>
      </c>
      <c r="F148" s="41">
        <v>1</v>
      </c>
      <c r="G148" s="41">
        <f t="shared" si="3"/>
        <v>200</v>
      </c>
      <c r="H148" s="55" t="s">
        <v>14</v>
      </c>
      <c r="I148" s="38" t="s">
        <v>101</v>
      </c>
    </row>
    <row r="149" spans="1:9" x14ac:dyDescent="0.3">
      <c r="A149" s="54">
        <v>142</v>
      </c>
      <c r="B149" s="38" t="s">
        <v>143</v>
      </c>
      <c r="C149" s="55" t="s">
        <v>98</v>
      </c>
      <c r="D149" s="55" t="s">
        <v>13</v>
      </c>
      <c r="E149" s="59">
        <v>250</v>
      </c>
      <c r="F149" s="41">
        <v>1</v>
      </c>
      <c r="G149" s="41">
        <f t="shared" si="3"/>
        <v>250</v>
      </c>
      <c r="H149" s="55" t="s">
        <v>14</v>
      </c>
      <c r="I149" s="38" t="s">
        <v>101</v>
      </c>
    </row>
    <row r="150" spans="1:9" x14ac:dyDescent="0.3">
      <c r="A150" s="54">
        <v>143</v>
      </c>
      <c r="B150" s="38" t="s">
        <v>131</v>
      </c>
      <c r="C150" s="55" t="s">
        <v>98</v>
      </c>
      <c r="D150" s="55" t="s">
        <v>13</v>
      </c>
      <c r="E150" s="59">
        <v>200</v>
      </c>
      <c r="F150" s="41">
        <v>1</v>
      </c>
      <c r="G150" s="41">
        <f t="shared" si="3"/>
        <v>200</v>
      </c>
      <c r="H150" s="55" t="s">
        <v>14</v>
      </c>
      <c r="I150" s="38" t="s">
        <v>101</v>
      </c>
    </row>
    <row r="151" spans="1:9" x14ac:dyDescent="0.3">
      <c r="A151" s="54">
        <v>144</v>
      </c>
      <c r="B151" s="38" t="s">
        <v>144</v>
      </c>
      <c r="C151" s="55" t="s">
        <v>98</v>
      </c>
      <c r="D151" s="55" t="s">
        <v>13</v>
      </c>
      <c r="E151" s="59">
        <v>250</v>
      </c>
      <c r="F151" s="41">
        <v>1</v>
      </c>
      <c r="G151" s="41">
        <f t="shared" si="3"/>
        <v>250</v>
      </c>
      <c r="H151" s="55" t="s">
        <v>14</v>
      </c>
      <c r="I151" s="38" t="s">
        <v>101</v>
      </c>
    </row>
    <row r="152" spans="1:9" x14ac:dyDescent="0.3">
      <c r="A152" s="54">
        <v>145</v>
      </c>
      <c r="B152" s="38" t="s">
        <v>133</v>
      </c>
      <c r="C152" s="55" t="s">
        <v>98</v>
      </c>
      <c r="D152" s="55" t="s">
        <v>13</v>
      </c>
      <c r="E152" s="59">
        <v>175</v>
      </c>
      <c r="F152" s="41">
        <v>1</v>
      </c>
      <c r="G152" s="41">
        <f t="shared" si="3"/>
        <v>175</v>
      </c>
      <c r="H152" s="55" t="s">
        <v>14</v>
      </c>
      <c r="I152" s="38" t="s">
        <v>101</v>
      </c>
    </row>
    <row r="153" spans="1:9" x14ac:dyDescent="0.3">
      <c r="A153" s="54">
        <v>146</v>
      </c>
      <c r="B153" s="38" t="s">
        <v>131</v>
      </c>
      <c r="C153" s="55" t="s">
        <v>98</v>
      </c>
      <c r="D153" s="55" t="s">
        <v>13</v>
      </c>
      <c r="E153" s="59">
        <v>200</v>
      </c>
      <c r="F153" s="41">
        <v>1</v>
      </c>
      <c r="G153" s="41">
        <f t="shared" si="3"/>
        <v>200</v>
      </c>
      <c r="H153" s="55" t="s">
        <v>14</v>
      </c>
      <c r="I153" s="38" t="s">
        <v>101</v>
      </c>
    </row>
    <row r="154" spans="1:9" x14ac:dyDescent="0.3">
      <c r="A154" s="54">
        <v>147</v>
      </c>
      <c r="B154" s="38" t="s">
        <v>145</v>
      </c>
      <c r="C154" s="55" t="s">
        <v>98</v>
      </c>
      <c r="D154" s="55" t="s">
        <v>13</v>
      </c>
      <c r="E154" s="59">
        <v>250</v>
      </c>
      <c r="F154" s="41">
        <v>1</v>
      </c>
      <c r="G154" s="41">
        <f t="shared" si="3"/>
        <v>250</v>
      </c>
      <c r="H154" s="55" t="s">
        <v>14</v>
      </c>
      <c r="I154" s="38" t="s">
        <v>101</v>
      </c>
    </row>
    <row r="155" spans="1:9" x14ac:dyDescent="0.3">
      <c r="A155" s="54">
        <v>148</v>
      </c>
      <c r="B155" s="38" t="s">
        <v>133</v>
      </c>
      <c r="C155" s="55" t="s">
        <v>98</v>
      </c>
      <c r="D155" s="55" t="s">
        <v>13</v>
      </c>
      <c r="E155" s="59">
        <v>200</v>
      </c>
      <c r="F155" s="41">
        <v>1</v>
      </c>
      <c r="G155" s="41">
        <f t="shared" si="3"/>
        <v>200</v>
      </c>
      <c r="H155" s="55" t="s">
        <v>14</v>
      </c>
      <c r="I155" s="38" t="s">
        <v>101</v>
      </c>
    </row>
    <row r="156" spans="1:9" x14ac:dyDescent="0.3">
      <c r="A156" s="54">
        <v>149</v>
      </c>
      <c r="B156" s="38" t="s">
        <v>131</v>
      </c>
      <c r="C156" s="55" t="s">
        <v>98</v>
      </c>
      <c r="D156" s="55" t="s">
        <v>13</v>
      </c>
      <c r="E156" s="59">
        <v>200</v>
      </c>
      <c r="F156" s="41">
        <v>1</v>
      </c>
      <c r="G156" s="41">
        <f t="shared" si="3"/>
        <v>200</v>
      </c>
      <c r="H156" s="55" t="s">
        <v>14</v>
      </c>
      <c r="I156" s="38" t="s">
        <v>101</v>
      </c>
    </row>
    <row r="157" spans="1:9" x14ac:dyDescent="0.3">
      <c r="A157" s="54">
        <v>150</v>
      </c>
      <c r="B157" s="38" t="s">
        <v>146</v>
      </c>
      <c r="C157" s="55" t="s">
        <v>98</v>
      </c>
      <c r="D157" s="55" t="s">
        <v>13</v>
      </c>
      <c r="E157" s="59">
        <v>250</v>
      </c>
      <c r="F157" s="41">
        <v>1</v>
      </c>
      <c r="G157" s="41">
        <f t="shared" si="3"/>
        <v>250</v>
      </c>
      <c r="H157" s="55" t="s">
        <v>14</v>
      </c>
      <c r="I157" s="38" t="s">
        <v>101</v>
      </c>
    </row>
    <row r="158" spans="1:9" x14ac:dyDescent="0.3">
      <c r="A158" s="54">
        <v>151</v>
      </c>
      <c r="B158" s="38" t="s">
        <v>147</v>
      </c>
      <c r="C158" s="55" t="s">
        <v>98</v>
      </c>
      <c r="D158" s="55" t="s">
        <v>13</v>
      </c>
      <c r="E158" s="59">
        <v>200</v>
      </c>
      <c r="F158" s="41">
        <v>1</v>
      </c>
      <c r="G158" s="41">
        <f t="shared" si="3"/>
        <v>200</v>
      </c>
      <c r="H158" s="55" t="s">
        <v>14</v>
      </c>
      <c r="I158" s="38" t="s">
        <v>101</v>
      </c>
    </row>
    <row r="159" spans="1:9" x14ac:dyDescent="0.3">
      <c r="A159" s="54">
        <v>152</v>
      </c>
      <c r="B159" s="38" t="s">
        <v>133</v>
      </c>
      <c r="C159" s="55" t="s">
        <v>98</v>
      </c>
      <c r="D159" s="55" t="s">
        <v>13</v>
      </c>
      <c r="E159" s="59">
        <v>175</v>
      </c>
      <c r="F159" s="41">
        <v>1</v>
      </c>
      <c r="G159" s="41">
        <f t="shared" si="3"/>
        <v>175</v>
      </c>
      <c r="H159" s="55" t="s">
        <v>14</v>
      </c>
      <c r="I159" s="38" t="s">
        <v>101</v>
      </c>
    </row>
    <row r="160" spans="1:9" x14ac:dyDescent="0.3">
      <c r="A160" s="54">
        <v>153</v>
      </c>
      <c r="B160" s="38" t="s">
        <v>131</v>
      </c>
      <c r="C160" s="55" t="s">
        <v>98</v>
      </c>
      <c r="D160" s="55" t="s">
        <v>13</v>
      </c>
      <c r="E160" s="59">
        <v>300</v>
      </c>
      <c r="F160" s="41">
        <v>1</v>
      </c>
      <c r="G160" s="41">
        <f t="shared" si="3"/>
        <v>300</v>
      </c>
      <c r="H160" s="55" t="s">
        <v>14</v>
      </c>
      <c r="I160" s="38" t="s">
        <v>101</v>
      </c>
    </row>
    <row r="161" spans="1:9" x14ac:dyDescent="0.3">
      <c r="A161" s="54">
        <v>154</v>
      </c>
      <c r="B161" s="38" t="s">
        <v>148</v>
      </c>
      <c r="C161" s="55" t="s">
        <v>98</v>
      </c>
      <c r="D161" s="55" t="s">
        <v>13</v>
      </c>
      <c r="E161" s="59">
        <v>200</v>
      </c>
      <c r="F161" s="41">
        <v>15</v>
      </c>
      <c r="G161" s="41">
        <f t="shared" si="3"/>
        <v>3000</v>
      </c>
      <c r="H161" s="55" t="s">
        <v>14</v>
      </c>
      <c r="I161" s="38" t="s">
        <v>101</v>
      </c>
    </row>
    <row r="162" spans="1:9" x14ac:dyDescent="0.3">
      <c r="A162" s="54">
        <v>155</v>
      </c>
      <c r="B162" s="38" t="s">
        <v>149</v>
      </c>
      <c r="C162" s="55" t="s">
        <v>98</v>
      </c>
      <c r="D162" s="55" t="s">
        <v>13</v>
      </c>
      <c r="E162" s="59">
        <v>35</v>
      </c>
      <c r="F162" s="41">
        <v>7</v>
      </c>
      <c r="G162" s="41">
        <f t="shared" si="3"/>
        <v>245</v>
      </c>
      <c r="H162" s="55" t="s">
        <v>14</v>
      </c>
      <c r="I162" s="38" t="s">
        <v>101</v>
      </c>
    </row>
    <row r="163" spans="1:9" x14ac:dyDescent="0.3">
      <c r="A163" s="54">
        <v>156</v>
      </c>
      <c r="B163" s="38" t="s">
        <v>150</v>
      </c>
      <c r="C163" s="55" t="s">
        <v>98</v>
      </c>
      <c r="D163" s="55" t="s">
        <v>13</v>
      </c>
      <c r="E163" s="59">
        <v>30</v>
      </c>
      <c r="F163" s="41">
        <v>7</v>
      </c>
      <c r="G163" s="41">
        <f t="shared" si="3"/>
        <v>210</v>
      </c>
      <c r="H163" s="55" t="s">
        <v>14</v>
      </c>
      <c r="I163" s="38" t="s">
        <v>101</v>
      </c>
    </row>
    <row r="164" spans="1:9" x14ac:dyDescent="0.3">
      <c r="A164" s="54">
        <v>157</v>
      </c>
      <c r="B164" s="38" t="s">
        <v>151</v>
      </c>
      <c r="C164" s="55" t="s">
        <v>98</v>
      </c>
      <c r="D164" s="55" t="s">
        <v>13</v>
      </c>
      <c r="E164" s="59">
        <v>300</v>
      </c>
      <c r="F164" s="41">
        <v>1</v>
      </c>
      <c r="G164" s="41">
        <f t="shared" si="3"/>
        <v>300</v>
      </c>
      <c r="H164" s="55" t="s">
        <v>14</v>
      </c>
      <c r="I164" s="38" t="s">
        <v>101</v>
      </c>
    </row>
    <row r="165" spans="1:9" x14ac:dyDescent="0.3">
      <c r="A165" s="54">
        <v>158</v>
      </c>
      <c r="B165" s="38" t="s">
        <v>152</v>
      </c>
      <c r="C165" s="55" t="s">
        <v>98</v>
      </c>
      <c r="D165" s="55" t="s">
        <v>13</v>
      </c>
      <c r="E165" s="59">
        <v>165</v>
      </c>
      <c r="F165" s="41">
        <v>6</v>
      </c>
      <c r="G165" s="41">
        <f t="shared" si="3"/>
        <v>990</v>
      </c>
      <c r="H165" s="55" t="s">
        <v>14</v>
      </c>
      <c r="I165" s="38" t="s">
        <v>101</v>
      </c>
    </row>
    <row r="166" spans="1:9" x14ac:dyDescent="0.3">
      <c r="A166" s="54">
        <v>159</v>
      </c>
      <c r="B166" s="38" t="s">
        <v>153</v>
      </c>
      <c r="C166" s="55" t="s">
        <v>98</v>
      </c>
      <c r="D166" s="55" t="s">
        <v>13</v>
      </c>
      <c r="E166" s="59">
        <v>46.8</v>
      </c>
      <c r="F166" s="41">
        <v>45</v>
      </c>
      <c r="G166" s="41">
        <f t="shared" si="3"/>
        <v>2106</v>
      </c>
      <c r="H166" s="55" t="s">
        <v>14</v>
      </c>
      <c r="I166" s="38" t="s">
        <v>101</v>
      </c>
    </row>
    <row r="167" spans="1:9" x14ac:dyDescent="0.3">
      <c r="A167" s="54">
        <v>160</v>
      </c>
      <c r="B167" s="38" t="s">
        <v>154</v>
      </c>
      <c r="C167" s="55" t="s">
        <v>98</v>
      </c>
      <c r="D167" s="55" t="s">
        <v>13</v>
      </c>
      <c r="E167" s="59">
        <v>250</v>
      </c>
      <c r="F167" s="41">
        <v>2</v>
      </c>
      <c r="G167" s="41">
        <f t="shared" si="3"/>
        <v>500</v>
      </c>
      <c r="H167" s="55" t="s">
        <v>14</v>
      </c>
      <c r="I167" s="38" t="s">
        <v>101</v>
      </c>
    </row>
    <row r="168" spans="1:9" x14ac:dyDescent="0.3">
      <c r="A168" s="54">
        <v>161</v>
      </c>
      <c r="B168" s="38" t="s">
        <v>155</v>
      </c>
      <c r="C168" s="55" t="s">
        <v>98</v>
      </c>
      <c r="D168" s="55" t="s">
        <v>13</v>
      </c>
      <c r="E168" s="59">
        <v>250</v>
      </c>
      <c r="F168" s="41">
        <v>2</v>
      </c>
      <c r="G168" s="41">
        <f t="shared" si="3"/>
        <v>500</v>
      </c>
      <c r="H168" s="55" t="s">
        <v>14</v>
      </c>
      <c r="I168" s="38" t="s">
        <v>101</v>
      </c>
    </row>
    <row r="169" spans="1:9" x14ac:dyDescent="0.3">
      <c r="A169" s="54">
        <v>162</v>
      </c>
      <c r="B169" s="38" t="s">
        <v>156</v>
      </c>
      <c r="C169" s="55" t="s">
        <v>98</v>
      </c>
      <c r="D169" s="55" t="s">
        <v>13</v>
      </c>
      <c r="E169" s="59">
        <v>35</v>
      </c>
      <c r="F169" s="41">
        <v>8</v>
      </c>
      <c r="G169" s="41">
        <f t="shared" si="3"/>
        <v>280</v>
      </c>
      <c r="H169" s="55" t="s">
        <v>14</v>
      </c>
      <c r="I169" s="38" t="s">
        <v>101</v>
      </c>
    </row>
    <row r="170" spans="1:9" x14ac:dyDescent="0.3">
      <c r="A170" s="54">
        <v>163</v>
      </c>
      <c r="B170" s="38" t="s">
        <v>157</v>
      </c>
      <c r="C170" s="55" t="s">
        <v>98</v>
      </c>
      <c r="D170" s="55" t="s">
        <v>13</v>
      </c>
      <c r="E170" s="59">
        <v>197.83</v>
      </c>
      <c r="F170" s="41">
        <v>1</v>
      </c>
      <c r="G170" s="41">
        <f t="shared" si="3"/>
        <v>197.83</v>
      </c>
      <c r="H170" s="55" t="s">
        <v>14</v>
      </c>
      <c r="I170" s="38" t="s">
        <v>101</v>
      </c>
    </row>
    <row r="171" spans="1:9" x14ac:dyDescent="0.3">
      <c r="A171" s="54">
        <v>164</v>
      </c>
      <c r="B171" s="38" t="s">
        <v>158</v>
      </c>
      <c r="C171" s="55" t="s">
        <v>98</v>
      </c>
      <c r="D171" s="55" t="s">
        <v>13</v>
      </c>
      <c r="E171" s="59">
        <v>12.5</v>
      </c>
      <c r="F171" s="41">
        <v>6</v>
      </c>
      <c r="G171" s="41">
        <f t="shared" si="3"/>
        <v>75</v>
      </c>
      <c r="H171" s="55" t="s">
        <v>14</v>
      </c>
      <c r="I171" s="38" t="s">
        <v>101</v>
      </c>
    </row>
    <row r="172" spans="1:9" x14ac:dyDescent="0.3">
      <c r="A172" s="54">
        <v>165</v>
      </c>
      <c r="B172" s="38" t="s">
        <v>158</v>
      </c>
      <c r="C172" s="55" t="s">
        <v>12</v>
      </c>
      <c r="D172" s="55" t="s">
        <v>13</v>
      </c>
      <c r="E172" s="59">
        <v>12.5</v>
      </c>
      <c r="F172" s="41">
        <v>6</v>
      </c>
      <c r="G172" s="41">
        <f t="shared" si="3"/>
        <v>75</v>
      </c>
      <c r="H172" s="55" t="s">
        <v>14</v>
      </c>
      <c r="I172" s="38" t="s">
        <v>101</v>
      </c>
    </row>
    <row r="173" spans="1:9" x14ac:dyDescent="0.3">
      <c r="A173" s="54">
        <v>166</v>
      </c>
      <c r="B173" s="38" t="s">
        <v>159</v>
      </c>
      <c r="C173" s="55" t="s">
        <v>12</v>
      </c>
      <c r="D173" s="55" t="s">
        <v>13</v>
      </c>
      <c r="E173" s="59">
        <v>49.9</v>
      </c>
      <c r="F173" s="41">
        <v>3</v>
      </c>
      <c r="G173" s="41">
        <f t="shared" si="3"/>
        <v>149.69999999999999</v>
      </c>
      <c r="H173" s="55" t="s">
        <v>14</v>
      </c>
      <c r="I173" s="38" t="s">
        <v>101</v>
      </c>
    </row>
    <row r="174" spans="1:9" x14ac:dyDescent="0.3">
      <c r="A174" s="54">
        <v>167</v>
      </c>
      <c r="B174" s="38" t="s">
        <v>160</v>
      </c>
      <c r="C174" s="55" t="s">
        <v>98</v>
      </c>
      <c r="D174" s="55" t="s">
        <v>13</v>
      </c>
      <c r="E174" s="59">
        <v>36</v>
      </c>
      <c r="F174" s="41">
        <v>3</v>
      </c>
      <c r="G174" s="41">
        <f t="shared" si="3"/>
        <v>108</v>
      </c>
      <c r="H174" s="55" t="s">
        <v>14</v>
      </c>
      <c r="I174" s="38" t="s">
        <v>101</v>
      </c>
    </row>
    <row r="175" spans="1:9" x14ac:dyDescent="0.3">
      <c r="A175" s="54">
        <v>168</v>
      </c>
      <c r="B175" s="38" t="s">
        <v>161</v>
      </c>
      <c r="C175" s="55" t="s">
        <v>98</v>
      </c>
      <c r="D175" s="55" t="s">
        <v>13</v>
      </c>
      <c r="E175" s="59">
        <v>300</v>
      </c>
      <c r="F175" s="41">
        <v>1</v>
      </c>
      <c r="G175" s="41">
        <f t="shared" si="3"/>
        <v>300</v>
      </c>
      <c r="H175" s="55" t="s">
        <v>14</v>
      </c>
      <c r="I175" s="38" t="s">
        <v>101</v>
      </c>
    </row>
    <row r="176" spans="1:9" x14ac:dyDescent="0.3">
      <c r="A176" s="54">
        <v>169</v>
      </c>
      <c r="B176" s="38" t="s">
        <v>162</v>
      </c>
      <c r="C176" s="55" t="s">
        <v>98</v>
      </c>
      <c r="D176" s="55" t="s">
        <v>13</v>
      </c>
      <c r="E176" s="59">
        <v>221</v>
      </c>
      <c r="F176" s="41">
        <v>1</v>
      </c>
      <c r="G176" s="41">
        <f t="shared" si="3"/>
        <v>221</v>
      </c>
      <c r="H176" s="55" t="s">
        <v>14</v>
      </c>
      <c r="I176" s="38" t="s">
        <v>101</v>
      </c>
    </row>
    <row r="177" spans="1:12" x14ac:dyDescent="0.3">
      <c r="A177" s="54">
        <v>170</v>
      </c>
      <c r="B177" s="38" t="s">
        <v>163</v>
      </c>
      <c r="C177" s="55" t="s">
        <v>98</v>
      </c>
      <c r="D177" s="55" t="s">
        <v>13</v>
      </c>
      <c r="E177" s="59">
        <v>289</v>
      </c>
      <c r="F177" s="41">
        <v>1</v>
      </c>
      <c r="G177" s="41">
        <f t="shared" si="3"/>
        <v>289</v>
      </c>
      <c r="H177" s="55" t="s">
        <v>14</v>
      </c>
      <c r="I177" s="38" t="s">
        <v>101</v>
      </c>
    </row>
    <row r="178" spans="1:12" x14ac:dyDescent="0.3">
      <c r="A178" s="54">
        <v>171</v>
      </c>
      <c r="B178" s="38" t="s">
        <v>164</v>
      </c>
      <c r="C178" s="55" t="s">
        <v>98</v>
      </c>
      <c r="D178" s="55" t="s">
        <v>13</v>
      </c>
      <c r="E178" s="59">
        <v>10</v>
      </c>
      <c r="F178" s="41">
        <v>2</v>
      </c>
      <c r="G178" s="41">
        <f t="shared" si="3"/>
        <v>20</v>
      </c>
      <c r="H178" s="55" t="s">
        <v>14</v>
      </c>
      <c r="I178" s="38" t="s">
        <v>101</v>
      </c>
    </row>
    <row r="179" spans="1:12" x14ac:dyDescent="0.3">
      <c r="A179" s="54">
        <v>172</v>
      </c>
      <c r="B179" s="38" t="s">
        <v>165</v>
      </c>
      <c r="C179" s="55" t="s">
        <v>98</v>
      </c>
      <c r="D179" s="55" t="s">
        <v>13</v>
      </c>
      <c r="E179" s="59">
        <v>348</v>
      </c>
      <c r="F179" s="41">
        <v>4</v>
      </c>
      <c r="G179" s="41">
        <f t="shared" si="3"/>
        <v>1392</v>
      </c>
      <c r="H179" s="55" t="s">
        <v>14</v>
      </c>
      <c r="I179" s="38" t="s">
        <v>101</v>
      </c>
    </row>
    <row r="180" spans="1:12" x14ac:dyDescent="0.3">
      <c r="A180" s="54">
        <v>173</v>
      </c>
      <c r="B180" s="38" t="s">
        <v>166</v>
      </c>
      <c r="C180" s="55" t="s">
        <v>98</v>
      </c>
      <c r="D180" s="55" t="s">
        <v>13</v>
      </c>
      <c r="E180" s="59">
        <v>115</v>
      </c>
      <c r="F180" s="41">
        <v>1</v>
      </c>
      <c r="G180" s="41">
        <f t="shared" si="3"/>
        <v>115</v>
      </c>
      <c r="H180" s="55" t="s">
        <v>14</v>
      </c>
      <c r="I180" s="38" t="s">
        <v>101</v>
      </c>
    </row>
    <row r="181" spans="1:12" x14ac:dyDescent="0.3">
      <c r="A181" s="54">
        <v>174</v>
      </c>
      <c r="B181" s="38" t="s">
        <v>108</v>
      </c>
      <c r="C181" s="55" t="s">
        <v>98</v>
      </c>
      <c r="D181" s="55" t="s">
        <v>13</v>
      </c>
      <c r="E181" s="59">
        <v>229</v>
      </c>
      <c r="F181" s="41">
        <v>1</v>
      </c>
      <c r="G181" s="41">
        <f t="shared" si="3"/>
        <v>229</v>
      </c>
      <c r="H181" s="55" t="s">
        <v>14</v>
      </c>
      <c r="I181" s="38" t="s">
        <v>101</v>
      </c>
    </row>
    <row r="182" spans="1:12" x14ac:dyDescent="0.3">
      <c r="A182" s="54">
        <v>175</v>
      </c>
      <c r="B182" s="38" t="s">
        <v>108</v>
      </c>
      <c r="C182" s="55" t="s">
        <v>98</v>
      </c>
      <c r="D182" s="55" t="s">
        <v>13</v>
      </c>
      <c r="E182" s="59">
        <v>229</v>
      </c>
      <c r="F182" s="41">
        <v>4</v>
      </c>
      <c r="G182" s="41">
        <f t="shared" si="3"/>
        <v>916</v>
      </c>
      <c r="H182" s="55" t="s">
        <v>14</v>
      </c>
      <c r="I182" s="38" t="s">
        <v>101</v>
      </c>
    </row>
    <row r="183" spans="1:12" x14ac:dyDescent="0.3">
      <c r="A183" s="54">
        <v>176</v>
      </c>
      <c r="B183" s="38" t="s">
        <v>108</v>
      </c>
      <c r="C183" s="55" t="s">
        <v>98</v>
      </c>
      <c r="D183" s="55" t="s">
        <v>13</v>
      </c>
      <c r="E183" s="59">
        <v>229</v>
      </c>
      <c r="F183" s="41">
        <v>2</v>
      </c>
      <c r="G183" s="41">
        <f t="shared" si="3"/>
        <v>458</v>
      </c>
      <c r="H183" s="55" t="s">
        <v>14</v>
      </c>
      <c r="I183" s="38" t="s">
        <v>101</v>
      </c>
    </row>
    <row r="184" spans="1:12" x14ac:dyDescent="0.3">
      <c r="A184" s="54">
        <v>177</v>
      </c>
      <c r="B184" s="38" t="s">
        <v>108</v>
      </c>
      <c r="C184" s="55" t="s">
        <v>98</v>
      </c>
      <c r="D184" s="55" t="s">
        <v>13</v>
      </c>
      <c r="E184" s="59">
        <v>229</v>
      </c>
      <c r="F184" s="41">
        <v>1</v>
      </c>
      <c r="G184" s="41">
        <f t="shared" si="3"/>
        <v>229</v>
      </c>
      <c r="H184" s="55" t="s">
        <v>14</v>
      </c>
      <c r="I184" s="38" t="s">
        <v>101</v>
      </c>
    </row>
    <row r="185" spans="1:12" x14ac:dyDescent="0.3">
      <c r="A185" s="54">
        <v>178</v>
      </c>
      <c r="B185" s="38" t="s">
        <v>167</v>
      </c>
      <c r="C185" s="55" t="s">
        <v>98</v>
      </c>
      <c r="D185" s="55" t="s">
        <v>13</v>
      </c>
      <c r="E185" s="59">
        <v>33</v>
      </c>
      <c r="F185" s="41">
        <v>1</v>
      </c>
      <c r="G185" s="41">
        <f t="shared" si="3"/>
        <v>33</v>
      </c>
      <c r="H185" s="55" t="s">
        <v>14</v>
      </c>
      <c r="I185" s="38" t="s">
        <v>101</v>
      </c>
    </row>
    <row r="186" spans="1:12" x14ac:dyDescent="0.3">
      <c r="A186" s="54">
        <v>179</v>
      </c>
      <c r="B186" s="38" t="s">
        <v>168</v>
      </c>
      <c r="C186" s="55" t="s">
        <v>98</v>
      </c>
      <c r="D186" s="55" t="s">
        <v>13</v>
      </c>
      <c r="E186" s="59">
        <v>30</v>
      </c>
      <c r="F186" s="41">
        <v>1</v>
      </c>
      <c r="G186" s="41">
        <f t="shared" si="3"/>
        <v>30</v>
      </c>
      <c r="H186" s="55" t="s">
        <v>14</v>
      </c>
      <c r="I186" s="38" t="s">
        <v>101</v>
      </c>
    </row>
    <row r="187" spans="1:12" x14ac:dyDescent="0.3">
      <c r="A187" s="54">
        <v>180</v>
      </c>
      <c r="B187" s="38" t="s">
        <v>169</v>
      </c>
      <c r="C187" s="55" t="s">
        <v>98</v>
      </c>
      <c r="D187" s="55" t="s">
        <v>13</v>
      </c>
      <c r="E187" s="59">
        <v>42</v>
      </c>
      <c r="F187" s="41">
        <v>3</v>
      </c>
      <c r="G187" s="41">
        <f t="shared" si="3"/>
        <v>126</v>
      </c>
      <c r="H187" s="55" t="s">
        <v>14</v>
      </c>
      <c r="I187" s="38" t="s">
        <v>101</v>
      </c>
    </row>
    <row r="188" spans="1:12" x14ac:dyDescent="0.3">
      <c r="A188" s="54">
        <v>181</v>
      </c>
      <c r="B188" s="38" t="s">
        <v>170</v>
      </c>
      <c r="C188" s="55" t="s">
        <v>98</v>
      </c>
      <c r="D188" s="55" t="s">
        <v>13</v>
      </c>
      <c r="E188" s="59">
        <v>120</v>
      </c>
      <c r="F188" s="41">
        <v>1</v>
      </c>
      <c r="G188" s="41">
        <f t="shared" si="3"/>
        <v>120</v>
      </c>
      <c r="H188" s="55" t="s">
        <v>14</v>
      </c>
      <c r="I188" s="38" t="s">
        <v>101</v>
      </c>
    </row>
    <row r="189" spans="1:12" x14ac:dyDescent="0.3">
      <c r="A189" s="54">
        <v>182</v>
      </c>
      <c r="B189" s="38" t="s">
        <v>171</v>
      </c>
      <c r="C189" s="55" t="s">
        <v>98</v>
      </c>
      <c r="D189" s="55" t="s">
        <v>13</v>
      </c>
      <c r="E189" s="59">
        <v>300</v>
      </c>
      <c r="F189" s="41">
        <v>1</v>
      </c>
      <c r="G189" s="41">
        <f t="shared" si="3"/>
        <v>300</v>
      </c>
      <c r="H189" s="55" t="s">
        <v>14</v>
      </c>
      <c r="I189" s="38" t="s">
        <v>101</v>
      </c>
    </row>
    <row r="190" spans="1:12" x14ac:dyDescent="0.3">
      <c r="A190" s="54">
        <v>183</v>
      </c>
      <c r="B190" s="38" t="s">
        <v>172</v>
      </c>
      <c r="C190" s="55" t="s">
        <v>98</v>
      </c>
      <c r="D190" s="55" t="s">
        <v>13</v>
      </c>
      <c r="E190" s="59">
        <v>60</v>
      </c>
      <c r="F190" s="41">
        <v>1</v>
      </c>
      <c r="G190" s="41">
        <f t="shared" si="3"/>
        <v>60</v>
      </c>
      <c r="H190" s="55" t="s">
        <v>14</v>
      </c>
      <c r="I190" s="38" t="s">
        <v>101</v>
      </c>
    </row>
    <row r="191" spans="1:12" x14ac:dyDescent="0.3">
      <c r="A191" s="54">
        <v>184</v>
      </c>
      <c r="B191" s="38" t="s">
        <v>173</v>
      </c>
      <c r="C191" s="55" t="s">
        <v>98</v>
      </c>
      <c r="D191" s="55" t="s">
        <v>13</v>
      </c>
      <c r="E191" s="59">
        <v>1360.54</v>
      </c>
      <c r="F191" s="41">
        <v>1</v>
      </c>
      <c r="G191" s="41">
        <f t="shared" si="3"/>
        <v>1360.54</v>
      </c>
      <c r="H191" s="55" t="s">
        <v>14</v>
      </c>
      <c r="I191" s="38" t="s">
        <v>101</v>
      </c>
    </row>
    <row r="192" spans="1:12" x14ac:dyDescent="0.3">
      <c r="A192" s="49">
        <v>185</v>
      </c>
      <c r="B192" s="44" t="s">
        <v>203</v>
      </c>
      <c r="C192" s="45"/>
      <c r="D192" s="45"/>
      <c r="E192" s="46"/>
      <c r="F192" s="47">
        <f>SUM(F135:F191)</f>
        <v>217</v>
      </c>
      <c r="G192" s="47">
        <f>SUM(G135:G191)</f>
        <v>28370.070000000003</v>
      </c>
      <c r="H192" s="45"/>
      <c r="I192" s="44"/>
      <c r="K192" s="16">
        <f>29720.07-G192</f>
        <v>1349.9999999999964</v>
      </c>
      <c r="L192" s="2" t="s">
        <v>204</v>
      </c>
    </row>
    <row r="193" spans="1:9" x14ac:dyDescent="0.3">
      <c r="A193" s="54">
        <v>186</v>
      </c>
      <c r="B193" s="38" t="s">
        <v>114</v>
      </c>
      <c r="C193" s="55" t="s">
        <v>98</v>
      </c>
      <c r="D193" s="55" t="s">
        <v>13</v>
      </c>
      <c r="E193" s="59">
        <v>125</v>
      </c>
      <c r="F193" s="41">
        <v>10</v>
      </c>
      <c r="G193" s="41">
        <v>1250</v>
      </c>
      <c r="H193" s="55" t="s">
        <v>14</v>
      </c>
      <c r="I193" s="60" t="s">
        <v>102</v>
      </c>
    </row>
    <row r="194" spans="1:9" x14ac:dyDescent="0.3">
      <c r="A194" s="54">
        <v>187</v>
      </c>
      <c r="B194" s="38" t="s">
        <v>115</v>
      </c>
      <c r="C194" s="55" t="s">
        <v>98</v>
      </c>
      <c r="D194" s="55" t="s">
        <v>13</v>
      </c>
      <c r="E194" s="59">
        <v>150</v>
      </c>
      <c r="F194" s="41">
        <v>11</v>
      </c>
      <c r="G194" s="41">
        <v>1650</v>
      </c>
      <c r="H194" s="55" t="s">
        <v>14</v>
      </c>
      <c r="I194" s="60" t="s">
        <v>102</v>
      </c>
    </row>
    <row r="195" spans="1:9" x14ac:dyDescent="0.3">
      <c r="A195" s="54">
        <v>188</v>
      </c>
      <c r="B195" s="38" t="s">
        <v>116</v>
      </c>
      <c r="C195" s="55" t="s">
        <v>98</v>
      </c>
      <c r="D195" s="55" t="s">
        <v>13</v>
      </c>
      <c r="E195" s="59">
        <v>15</v>
      </c>
      <c r="F195" s="41">
        <v>11</v>
      </c>
      <c r="G195" s="41">
        <v>165</v>
      </c>
      <c r="H195" s="55" t="s">
        <v>14</v>
      </c>
      <c r="I195" s="60" t="s">
        <v>102</v>
      </c>
    </row>
    <row r="196" spans="1:9" x14ac:dyDescent="0.3">
      <c r="A196" s="54">
        <v>189</v>
      </c>
      <c r="B196" s="38" t="s">
        <v>117</v>
      </c>
      <c r="C196" s="55" t="s">
        <v>98</v>
      </c>
      <c r="D196" s="55" t="s">
        <v>13</v>
      </c>
      <c r="E196" s="59">
        <v>80</v>
      </c>
      <c r="F196" s="41">
        <v>16</v>
      </c>
      <c r="G196" s="41">
        <v>1280</v>
      </c>
      <c r="H196" s="55" t="s">
        <v>14</v>
      </c>
      <c r="I196" s="60" t="s">
        <v>102</v>
      </c>
    </row>
    <row r="197" spans="1:9" x14ac:dyDescent="0.3">
      <c r="A197" s="54">
        <v>190</v>
      </c>
      <c r="B197" s="38" t="s">
        <v>118</v>
      </c>
      <c r="C197" s="55" t="s">
        <v>98</v>
      </c>
      <c r="D197" s="55" t="s">
        <v>13</v>
      </c>
      <c r="E197" s="59">
        <v>550</v>
      </c>
      <c r="F197" s="41">
        <v>16</v>
      </c>
      <c r="G197" s="41">
        <v>8800</v>
      </c>
      <c r="H197" s="55" t="s">
        <v>14</v>
      </c>
      <c r="I197" s="60" t="s">
        <v>102</v>
      </c>
    </row>
    <row r="198" spans="1:9" x14ac:dyDescent="0.3">
      <c r="A198" s="54">
        <v>191</v>
      </c>
      <c r="B198" s="38" t="s">
        <v>119</v>
      </c>
      <c r="C198" s="55" t="s">
        <v>98</v>
      </c>
      <c r="D198" s="55" t="s">
        <v>13</v>
      </c>
      <c r="E198" s="59">
        <v>225</v>
      </c>
      <c r="F198" s="41">
        <v>16</v>
      </c>
      <c r="G198" s="41">
        <v>3600</v>
      </c>
      <c r="H198" s="55" t="s">
        <v>14</v>
      </c>
      <c r="I198" s="60" t="s">
        <v>102</v>
      </c>
    </row>
    <row r="199" spans="1:9" x14ac:dyDescent="0.3">
      <c r="A199" s="54">
        <v>192</v>
      </c>
      <c r="B199" s="38" t="s">
        <v>120</v>
      </c>
      <c r="C199" s="55" t="s">
        <v>98</v>
      </c>
      <c r="D199" s="55" t="s">
        <v>13</v>
      </c>
      <c r="E199" s="59">
        <v>175</v>
      </c>
      <c r="F199" s="41">
        <v>2</v>
      </c>
      <c r="G199" s="41">
        <v>350</v>
      </c>
      <c r="H199" s="55" t="s">
        <v>14</v>
      </c>
      <c r="I199" s="60" t="s">
        <v>102</v>
      </c>
    </row>
    <row r="200" spans="1:9" x14ac:dyDescent="0.3">
      <c r="A200" s="54">
        <v>193</v>
      </c>
      <c r="B200" s="38" t="s">
        <v>121</v>
      </c>
      <c r="C200" s="55" t="s">
        <v>98</v>
      </c>
      <c r="D200" s="55" t="s">
        <v>13</v>
      </c>
      <c r="E200" s="59">
        <v>200</v>
      </c>
      <c r="F200" s="41">
        <v>1</v>
      </c>
      <c r="G200" s="41">
        <v>200</v>
      </c>
      <c r="H200" s="55" t="s">
        <v>14</v>
      </c>
      <c r="I200" s="60" t="s">
        <v>102</v>
      </c>
    </row>
    <row r="201" spans="1:9" x14ac:dyDescent="0.3">
      <c r="A201" s="54">
        <v>194</v>
      </c>
      <c r="B201" s="38" t="s">
        <v>122</v>
      </c>
      <c r="C201" s="55" t="s">
        <v>98</v>
      </c>
      <c r="D201" s="55" t="s">
        <v>13</v>
      </c>
      <c r="E201" s="59">
        <v>200</v>
      </c>
      <c r="F201" s="41">
        <v>8</v>
      </c>
      <c r="G201" s="41">
        <v>1600</v>
      </c>
      <c r="H201" s="55" t="s">
        <v>14</v>
      </c>
      <c r="I201" s="60" t="s">
        <v>102</v>
      </c>
    </row>
    <row r="202" spans="1:9" x14ac:dyDescent="0.3">
      <c r="A202" s="54">
        <v>195</v>
      </c>
      <c r="B202" s="38" t="s">
        <v>123</v>
      </c>
      <c r="C202" s="55" t="s">
        <v>98</v>
      </c>
      <c r="D202" s="55" t="s">
        <v>13</v>
      </c>
      <c r="E202" s="59">
        <v>125</v>
      </c>
      <c r="F202" s="41">
        <v>7</v>
      </c>
      <c r="G202" s="41">
        <v>875</v>
      </c>
      <c r="H202" s="55" t="s">
        <v>14</v>
      </c>
      <c r="I202" s="60" t="s">
        <v>102</v>
      </c>
    </row>
    <row r="203" spans="1:9" x14ac:dyDescent="0.3">
      <c r="A203" s="54">
        <v>196</v>
      </c>
      <c r="B203" s="38" t="s">
        <v>124</v>
      </c>
      <c r="C203" s="55" t="s">
        <v>98</v>
      </c>
      <c r="D203" s="55" t="s">
        <v>13</v>
      </c>
      <c r="E203" s="59">
        <v>150</v>
      </c>
      <c r="F203" s="41">
        <v>8</v>
      </c>
      <c r="G203" s="41">
        <v>1200</v>
      </c>
      <c r="H203" s="55" t="s">
        <v>14</v>
      </c>
      <c r="I203" s="60" t="s">
        <v>102</v>
      </c>
    </row>
    <row r="204" spans="1:9" x14ac:dyDescent="0.3">
      <c r="A204" s="54">
        <v>197</v>
      </c>
      <c r="B204" s="38" t="s">
        <v>125</v>
      </c>
      <c r="C204" s="55" t="s">
        <v>98</v>
      </c>
      <c r="D204" s="55" t="s">
        <v>13</v>
      </c>
      <c r="E204" s="59">
        <v>150</v>
      </c>
      <c r="F204" s="41">
        <v>16</v>
      </c>
      <c r="G204" s="41">
        <v>2400</v>
      </c>
      <c r="H204" s="55" t="s">
        <v>14</v>
      </c>
      <c r="I204" s="60" t="s">
        <v>102</v>
      </c>
    </row>
    <row r="205" spans="1:9" x14ac:dyDescent="0.3">
      <c r="A205" s="54">
        <v>198</v>
      </c>
      <c r="B205" s="38" t="s">
        <v>126</v>
      </c>
      <c r="C205" s="55" t="s">
        <v>98</v>
      </c>
      <c r="D205" s="55" t="s">
        <v>13</v>
      </c>
      <c r="E205" s="59">
        <v>15</v>
      </c>
      <c r="F205" s="41">
        <v>16</v>
      </c>
      <c r="G205" s="41">
        <v>240</v>
      </c>
      <c r="H205" s="55" t="s">
        <v>14</v>
      </c>
      <c r="I205" s="60" t="s">
        <v>102</v>
      </c>
    </row>
    <row r="206" spans="1:9" x14ac:dyDescent="0.3">
      <c r="A206" s="54">
        <v>199</v>
      </c>
      <c r="B206" s="38" t="s">
        <v>127</v>
      </c>
      <c r="C206" s="55" t="s">
        <v>98</v>
      </c>
      <c r="D206" s="55" t="s">
        <v>13</v>
      </c>
      <c r="E206" s="59">
        <v>100</v>
      </c>
      <c r="F206" s="41">
        <v>16</v>
      </c>
      <c r="G206" s="41">
        <v>1600</v>
      </c>
      <c r="H206" s="55" t="s">
        <v>14</v>
      </c>
      <c r="I206" s="60" t="s">
        <v>102</v>
      </c>
    </row>
    <row r="207" spans="1:9" x14ac:dyDescent="0.3">
      <c r="A207" s="54">
        <v>200</v>
      </c>
      <c r="B207" s="38" t="s">
        <v>128</v>
      </c>
      <c r="C207" s="55" t="s">
        <v>98</v>
      </c>
      <c r="D207" s="55" t="s">
        <v>13</v>
      </c>
      <c r="E207" s="59">
        <v>250</v>
      </c>
      <c r="F207" s="41">
        <v>16</v>
      </c>
      <c r="G207" s="41">
        <v>4000</v>
      </c>
      <c r="H207" s="55" t="s">
        <v>14</v>
      </c>
      <c r="I207" s="60" t="s">
        <v>102</v>
      </c>
    </row>
    <row r="208" spans="1:9" x14ac:dyDescent="0.3">
      <c r="A208" s="54">
        <v>201</v>
      </c>
      <c r="B208" s="38" t="s">
        <v>129</v>
      </c>
      <c r="C208" s="55" t="s">
        <v>98</v>
      </c>
      <c r="D208" s="55" t="s">
        <v>13</v>
      </c>
      <c r="E208" s="59">
        <v>625</v>
      </c>
      <c r="F208" s="41">
        <v>5</v>
      </c>
      <c r="G208" s="41">
        <v>3125</v>
      </c>
      <c r="H208" s="55" t="s">
        <v>14</v>
      </c>
      <c r="I208" s="60" t="s">
        <v>102</v>
      </c>
    </row>
    <row r="209" spans="1:9" x14ac:dyDescent="0.3">
      <c r="A209" s="54">
        <v>202</v>
      </c>
      <c r="B209" s="38" t="s">
        <v>129</v>
      </c>
      <c r="C209" s="55" t="s">
        <v>98</v>
      </c>
      <c r="D209" s="55" t="s">
        <v>13</v>
      </c>
      <c r="E209" s="59">
        <v>624.98</v>
      </c>
      <c r="F209" s="41">
        <v>1</v>
      </c>
      <c r="G209" s="41">
        <v>624.98</v>
      </c>
      <c r="H209" s="55" t="s">
        <v>14</v>
      </c>
      <c r="I209" s="60" t="s">
        <v>102</v>
      </c>
    </row>
    <row r="210" spans="1:9" x14ac:dyDescent="0.3">
      <c r="A210" s="49">
        <v>203</v>
      </c>
      <c r="B210" s="44" t="s">
        <v>205</v>
      </c>
      <c r="C210" s="45"/>
      <c r="D210" s="45"/>
      <c r="E210" s="46"/>
      <c r="F210" s="47">
        <f>SUM(F193:F209)</f>
        <v>176</v>
      </c>
      <c r="G210" s="47">
        <f>SUM(G193:G209)</f>
        <v>32959.980000000003</v>
      </c>
      <c r="H210" s="45"/>
      <c r="I210" s="67"/>
    </row>
    <row r="211" spans="1:9" x14ac:dyDescent="0.3">
      <c r="A211" s="54">
        <v>204</v>
      </c>
      <c r="B211" s="38" t="s">
        <v>107</v>
      </c>
      <c r="C211" s="55" t="s">
        <v>98</v>
      </c>
      <c r="D211" s="55" t="s">
        <v>13</v>
      </c>
      <c r="E211" s="59">
        <v>71</v>
      </c>
      <c r="F211" s="41">
        <v>2</v>
      </c>
      <c r="G211" s="41">
        <v>142</v>
      </c>
      <c r="H211" s="55" t="s">
        <v>14</v>
      </c>
      <c r="I211" s="60" t="s">
        <v>130</v>
      </c>
    </row>
    <row r="212" spans="1:9" x14ac:dyDescent="0.3">
      <c r="A212" s="54">
        <v>205</v>
      </c>
      <c r="B212" s="38" t="s">
        <v>107</v>
      </c>
      <c r="C212" s="55" t="s">
        <v>98</v>
      </c>
      <c r="D212" s="55" t="s">
        <v>13</v>
      </c>
      <c r="E212" s="59">
        <v>74</v>
      </c>
      <c r="F212" s="41">
        <v>3</v>
      </c>
      <c r="G212" s="41">
        <v>222</v>
      </c>
      <c r="H212" s="55" t="s">
        <v>14</v>
      </c>
      <c r="I212" s="60" t="s">
        <v>130</v>
      </c>
    </row>
    <row r="213" spans="1:9" x14ac:dyDescent="0.3">
      <c r="A213" s="54">
        <v>206</v>
      </c>
      <c r="B213" s="38" t="s">
        <v>107</v>
      </c>
      <c r="C213" s="55" t="s">
        <v>98</v>
      </c>
      <c r="D213" s="55" t="s">
        <v>13</v>
      </c>
      <c r="E213" s="59">
        <v>71</v>
      </c>
      <c r="F213" s="41">
        <v>2</v>
      </c>
      <c r="G213" s="41">
        <v>142</v>
      </c>
      <c r="H213" s="55" t="s">
        <v>14</v>
      </c>
      <c r="I213" s="60" t="s">
        <v>130</v>
      </c>
    </row>
    <row r="214" spans="1:9" x14ac:dyDescent="0.3">
      <c r="A214" s="54">
        <v>207</v>
      </c>
      <c r="B214" s="38" t="s">
        <v>107</v>
      </c>
      <c r="C214" s="55" t="s">
        <v>98</v>
      </c>
      <c r="D214" s="55" t="s">
        <v>13</v>
      </c>
      <c r="E214" s="59">
        <v>71</v>
      </c>
      <c r="F214" s="41">
        <v>2</v>
      </c>
      <c r="G214" s="41">
        <v>142</v>
      </c>
      <c r="H214" s="55" t="s">
        <v>14</v>
      </c>
      <c r="I214" s="60" t="s">
        <v>130</v>
      </c>
    </row>
    <row r="215" spans="1:9" x14ac:dyDescent="0.3">
      <c r="A215" s="54">
        <v>208</v>
      </c>
      <c r="B215" s="38" t="s">
        <v>107</v>
      </c>
      <c r="C215" s="55" t="s">
        <v>98</v>
      </c>
      <c r="D215" s="55" t="s">
        <v>13</v>
      </c>
      <c r="E215" s="59">
        <v>71</v>
      </c>
      <c r="F215" s="41">
        <v>1</v>
      </c>
      <c r="G215" s="41">
        <v>71</v>
      </c>
      <c r="H215" s="55" t="s">
        <v>14</v>
      </c>
      <c r="I215" s="60" t="s">
        <v>130</v>
      </c>
    </row>
    <row r="216" spans="1:9" x14ac:dyDescent="0.3">
      <c r="A216" s="54">
        <v>209</v>
      </c>
      <c r="B216" s="38" t="s">
        <v>107</v>
      </c>
      <c r="C216" s="55" t="s">
        <v>98</v>
      </c>
      <c r="D216" s="55" t="s">
        <v>13</v>
      </c>
      <c r="E216" s="59">
        <v>71</v>
      </c>
      <c r="F216" s="41">
        <v>2</v>
      </c>
      <c r="G216" s="41">
        <v>142</v>
      </c>
      <c r="H216" s="55" t="s">
        <v>14</v>
      </c>
      <c r="I216" s="60" t="s">
        <v>130</v>
      </c>
    </row>
    <row r="217" spans="1:9" x14ac:dyDescent="0.3">
      <c r="A217" s="54">
        <v>210</v>
      </c>
      <c r="B217" s="38" t="s">
        <v>107</v>
      </c>
      <c r="C217" s="55" t="s">
        <v>98</v>
      </c>
      <c r="D217" s="55" t="s">
        <v>13</v>
      </c>
      <c r="E217" s="59">
        <v>71</v>
      </c>
      <c r="F217" s="41">
        <v>1</v>
      </c>
      <c r="G217" s="41">
        <v>71</v>
      </c>
      <c r="H217" s="55" t="s">
        <v>14</v>
      </c>
      <c r="I217" s="60" t="s">
        <v>130</v>
      </c>
    </row>
    <row r="218" spans="1:9" x14ac:dyDescent="0.3">
      <c r="A218" s="54">
        <v>211</v>
      </c>
      <c r="B218" s="38" t="s">
        <v>107</v>
      </c>
      <c r="C218" s="55" t="s">
        <v>98</v>
      </c>
      <c r="D218" s="55" t="s">
        <v>13</v>
      </c>
      <c r="E218" s="59">
        <v>71</v>
      </c>
      <c r="F218" s="41">
        <v>1</v>
      </c>
      <c r="G218" s="41">
        <v>71</v>
      </c>
      <c r="H218" s="55" t="s">
        <v>14</v>
      </c>
      <c r="I218" s="60" t="s">
        <v>130</v>
      </c>
    </row>
    <row r="219" spans="1:9" x14ac:dyDescent="0.3">
      <c r="A219" s="54">
        <v>212</v>
      </c>
      <c r="B219" s="38" t="s">
        <v>108</v>
      </c>
      <c r="C219" s="55" t="s">
        <v>98</v>
      </c>
      <c r="D219" s="55" t="s">
        <v>13</v>
      </c>
      <c r="E219" s="59">
        <v>229</v>
      </c>
      <c r="F219" s="41">
        <v>1</v>
      </c>
      <c r="G219" s="41">
        <v>229</v>
      </c>
      <c r="H219" s="55" t="s">
        <v>14</v>
      </c>
      <c r="I219" s="60" t="s">
        <v>130</v>
      </c>
    </row>
    <row r="220" spans="1:9" s="48" customFormat="1" x14ac:dyDescent="0.3">
      <c r="A220" s="54">
        <v>213</v>
      </c>
      <c r="B220" s="38" t="s">
        <v>109</v>
      </c>
      <c r="C220" s="55" t="s">
        <v>98</v>
      </c>
      <c r="D220" s="55" t="s">
        <v>13</v>
      </c>
      <c r="E220" s="59">
        <v>37</v>
      </c>
      <c r="F220" s="41">
        <v>8</v>
      </c>
      <c r="G220" s="41">
        <v>296</v>
      </c>
      <c r="H220" s="55" t="s">
        <v>14</v>
      </c>
      <c r="I220" s="60" t="s">
        <v>130</v>
      </c>
    </row>
    <row r="221" spans="1:9" x14ac:dyDescent="0.3">
      <c r="A221" s="54">
        <v>214</v>
      </c>
      <c r="B221" s="38" t="s">
        <v>110</v>
      </c>
      <c r="C221" s="55" t="s">
        <v>98</v>
      </c>
      <c r="D221" s="55" t="s">
        <v>13</v>
      </c>
      <c r="E221" s="59">
        <v>89</v>
      </c>
      <c r="F221" s="41">
        <v>1</v>
      </c>
      <c r="G221" s="41">
        <v>89</v>
      </c>
      <c r="H221" s="55" t="s">
        <v>14</v>
      </c>
      <c r="I221" s="60" t="s">
        <v>130</v>
      </c>
    </row>
    <row r="222" spans="1:9" x14ac:dyDescent="0.3">
      <c r="A222" s="54">
        <v>215</v>
      </c>
      <c r="B222" s="38" t="s">
        <v>110</v>
      </c>
      <c r="C222" s="55" t="s">
        <v>98</v>
      </c>
      <c r="D222" s="55" t="s">
        <v>13</v>
      </c>
      <c r="E222" s="59">
        <v>89</v>
      </c>
      <c r="F222" s="41">
        <v>6</v>
      </c>
      <c r="G222" s="41">
        <v>534</v>
      </c>
      <c r="H222" s="55" t="s">
        <v>14</v>
      </c>
      <c r="I222" s="60" t="s">
        <v>130</v>
      </c>
    </row>
    <row r="223" spans="1:9" x14ac:dyDescent="0.3">
      <c r="A223" s="54">
        <v>216</v>
      </c>
      <c r="B223" s="38" t="s">
        <v>111</v>
      </c>
      <c r="C223" s="55" t="s">
        <v>98</v>
      </c>
      <c r="D223" s="55" t="s">
        <v>13</v>
      </c>
      <c r="E223" s="59">
        <v>175</v>
      </c>
      <c r="F223" s="41">
        <v>1</v>
      </c>
      <c r="G223" s="41">
        <v>175</v>
      </c>
      <c r="H223" s="55" t="s">
        <v>14</v>
      </c>
      <c r="I223" s="60" t="s">
        <v>130</v>
      </c>
    </row>
    <row r="224" spans="1:9" x14ac:dyDescent="0.3">
      <c r="A224" s="54">
        <v>217</v>
      </c>
      <c r="B224" s="38" t="s">
        <v>112</v>
      </c>
      <c r="C224" s="55" t="s">
        <v>98</v>
      </c>
      <c r="D224" s="55" t="s">
        <v>13</v>
      </c>
      <c r="E224" s="59">
        <v>241</v>
      </c>
      <c r="F224" s="41">
        <v>1</v>
      </c>
      <c r="G224" s="41">
        <v>241</v>
      </c>
      <c r="H224" s="55" t="s">
        <v>14</v>
      </c>
      <c r="I224" s="60" t="s">
        <v>130</v>
      </c>
    </row>
    <row r="225" spans="1:9" x14ac:dyDescent="0.3">
      <c r="A225" s="54">
        <v>218</v>
      </c>
      <c r="B225" s="38" t="s">
        <v>113</v>
      </c>
      <c r="C225" s="55" t="s">
        <v>98</v>
      </c>
      <c r="D225" s="55" t="s">
        <v>13</v>
      </c>
      <c r="E225" s="59">
        <v>2087.1999999999998</v>
      </c>
      <c r="F225" s="41">
        <v>1</v>
      </c>
      <c r="G225" s="41">
        <v>2087.1999999999998</v>
      </c>
      <c r="H225" s="55" t="s">
        <v>14</v>
      </c>
      <c r="I225" s="60" t="s">
        <v>130</v>
      </c>
    </row>
    <row r="226" spans="1:9" x14ac:dyDescent="0.3">
      <c r="A226" s="49">
        <v>219</v>
      </c>
      <c r="B226" s="44" t="s">
        <v>206</v>
      </c>
      <c r="C226" s="45"/>
      <c r="D226" s="45"/>
      <c r="E226" s="46"/>
      <c r="F226" s="47">
        <f>SUM(F211:F225)</f>
        <v>33</v>
      </c>
      <c r="G226" s="47">
        <f>SUM(G211:G225)</f>
        <v>4654.2</v>
      </c>
      <c r="H226" s="45"/>
      <c r="I226" s="67"/>
    </row>
    <row r="227" spans="1:9" x14ac:dyDescent="0.3">
      <c r="A227" s="54">
        <v>220</v>
      </c>
      <c r="B227" s="38" t="s">
        <v>258</v>
      </c>
      <c r="C227" s="58">
        <v>2016</v>
      </c>
      <c r="D227" s="55" t="s">
        <v>13</v>
      </c>
      <c r="E227" s="68">
        <v>39</v>
      </c>
      <c r="F227" s="41">
        <v>16</v>
      </c>
      <c r="G227" s="41">
        <f t="shared" ref="G227:G267" si="4">E227*F227</f>
        <v>624</v>
      </c>
      <c r="H227" s="55" t="s">
        <v>14</v>
      </c>
      <c r="I227" s="60" t="s">
        <v>301</v>
      </c>
    </row>
    <row r="228" spans="1:9" x14ac:dyDescent="0.3">
      <c r="A228" s="54">
        <v>221</v>
      </c>
      <c r="B228" s="38" t="s">
        <v>260</v>
      </c>
      <c r="C228" s="58">
        <v>2016</v>
      </c>
      <c r="D228" s="55" t="s">
        <v>13</v>
      </c>
      <c r="E228" s="68">
        <v>34</v>
      </c>
      <c r="F228" s="41">
        <v>3</v>
      </c>
      <c r="G228" s="41">
        <f t="shared" si="4"/>
        <v>102</v>
      </c>
      <c r="H228" s="55" t="s">
        <v>14</v>
      </c>
      <c r="I228" s="60" t="s">
        <v>301</v>
      </c>
    </row>
    <row r="229" spans="1:9" x14ac:dyDescent="0.3">
      <c r="A229" s="54">
        <v>222</v>
      </c>
      <c r="B229" s="38" t="s">
        <v>261</v>
      </c>
      <c r="C229" s="58">
        <v>2016</v>
      </c>
      <c r="D229" s="55" t="s">
        <v>13</v>
      </c>
      <c r="E229" s="68">
        <v>185</v>
      </c>
      <c r="F229" s="41">
        <v>1</v>
      </c>
      <c r="G229" s="41">
        <f t="shared" si="4"/>
        <v>185</v>
      </c>
      <c r="H229" s="55" t="s">
        <v>14</v>
      </c>
      <c r="I229" s="60" t="s">
        <v>301</v>
      </c>
    </row>
    <row r="230" spans="1:9" x14ac:dyDescent="0.3">
      <c r="A230" s="54">
        <v>223</v>
      </c>
      <c r="B230" s="38" t="s">
        <v>262</v>
      </c>
      <c r="C230" s="58">
        <v>2016</v>
      </c>
      <c r="D230" s="55" t="s">
        <v>13</v>
      </c>
      <c r="E230" s="68">
        <v>20</v>
      </c>
      <c r="F230" s="41">
        <v>3</v>
      </c>
      <c r="G230" s="41">
        <f t="shared" si="4"/>
        <v>60</v>
      </c>
      <c r="H230" s="55" t="s">
        <v>14</v>
      </c>
      <c r="I230" s="60" t="s">
        <v>301</v>
      </c>
    </row>
    <row r="231" spans="1:9" x14ac:dyDescent="0.3">
      <c r="A231" s="54">
        <v>224</v>
      </c>
      <c r="B231" s="38" t="s">
        <v>207</v>
      </c>
      <c r="C231" s="58">
        <v>2016</v>
      </c>
      <c r="D231" s="55" t="s">
        <v>13</v>
      </c>
      <c r="E231" s="68">
        <v>1297.0999999999999</v>
      </c>
      <c r="F231" s="41">
        <v>1</v>
      </c>
      <c r="G231" s="41">
        <f t="shared" si="4"/>
        <v>1297.0999999999999</v>
      </c>
      <c r="H231" s="55" t="s">
        <v>93</v>
      </c>
      <c r="I231" s="60" t="s">
        <v>301</v>
      </c>
    </row>
    <row r="232" spans="1:9" x14ac:dyDescent="0.3">
      <c r="A232" s="54">
        <v>225</v>
      </c>
      <c r="B232" s="38" t="s">
        <v>245</v>
      </c>
      <c r="C232" s="58">
        <v>2016</v>
      </c>
      <c r="D232" s="55" t="s">
        <v>13</v>
      </c>
      <c r="E232" s="68">
        <v>130.9</v>
      </c>
      <c r="F232" s="41">
        <v>3</v>
      </c>
      <c r="G232" s="41">
        <f t="shared" si="4"/>
        <v>392.70000000000005</v>
      </c>
      <c r="H232" s="55" t="s">
        <v>14</v>
      </c>
      <c r="I232" s="60" t="s">
        <v>301</v>
      </c>
    </row>
    <row r="233" spans="1:9" x14ac:dyDescent="0.3">
      <c r="A233" s="54">
        <v>226</v>
      </c>
      <c r="B233" s="38" t="s">
        <v>246</v>
      </c>
      <c r="C233" s="58">
        <v>2016</v>
      </c>
      <c r="D233" s="55" t="s">
        <v>13</v>
      </c>
      <c r="E233" s="68">
        <v>142.80000000000001</v>
      </c>
      <c r="F233" s="41">
        <v>1</v>
      </c>
      <c r="G233" s="41">
        <f t="shared" si="4"/>
        <v>142.80000000000001</v>
      </c>
      <c r="H233" s="55" t="s">
        <v>14</v>
      </c>
      <c r="I233" s="60" t="s">
        <v>301</v>
      </c>
    </row>
    <row r="234" spans="1:9" x14ac:dyDescent="0.3">
      <c r="A234" s="54">
        <v>227</v>
      </c>
      <c r="B234" s="38" t="s">
        <v>247</v>
      </c>
      <c r="C234" s="58">
        <v>2016</v>
      </c>
      <c r="D234" s="55" t="s">
        <v>13</v>
      </c>
      <c r="E234" s="68">
        <v>392.7</v>
      </c>
      <c r="F234" s="41">
        <v>6</v>
      </c>
      <c r="G234" s="41">
        <f t="shared" si="4"/>
        <v>2356.1999999999998</v>
      </c>
      <c r="H234" s="55" t="s">
        <v>14</v>
      </c>
      <c r="I234" s="60" t="s">
        <v>301</v>
      </c>
    </row>
    <row r="235" spans="1:9" x14ac:dyDescent="0.3">
      <c r="A235" s="54">
        <v>228</v>
      </c>
      <c r="B235" s="38" t="s">
        <v>248</v>
      </c>
      <c r="C235" s="58">
        <v>2016</v>
      </c>
      <c r="D235" s="55" t="s">
        <v>13</v>
      </c>
      <c r="E235" s="68">
        <v>428.4</v>
      </c>
      <c r="F235" s="41">
        <v>5</v>
      </c>
      <c r="G235" s="41">
        <f t="shared" si="4"/>
        <v>2142</v>
      </c>
      <c r="H235" s="55" t="s">
        <v>14</v>
      </c>
      <c r="I235" s="60" t="s">
        <v>301</v>
      </c>
    </row>
    <row r="236" spans="1:9" s="48" customFormat="1" x14ac:dyDescent="0.3">
      <c r="A236" s="54">
        <v>229</v>
      </c>
      <c r="B236" s="38" t="s">
        <v>249</v>
      </c>
      <c r="C236" s="58">
        <v>2016</v>
      </c>
      <c r="D236" s="55" t="s">
        <v>13</v>
      </c>
      <c r="E236" s="68">
        <v>523.6</v>
      </c>
      <c r="F236" s="41">
        <v>1</v>
      </c>
      <c r="G236" s="41">
        <f t="shared" si="4"/>
        <v>523.6</v>
      </c>
      <c r="H236" s="55" t="s">
        <v>14</v>
      </c>
      <c r="I236" s="60" t="s">
        <v>301</v>
      </c>
    </row>
    <row r="237" spans="1:9" s="48" customFormat="1" x14ac:dyDescent="0.3">
      <c r="A237" s="54">
        <v>230</v>
      </c>
      <c r="B237" s="38" t="s">
        <v>250</v>
      </c>
      <c r="C237" s="58">
        <v>2016</v>
      </c>
      <c r="D237" s="55" t="s">
        <v>13</v>
      </c>
      <c r="E237" s="68">
        <v>404.6</v>
      </c>
      <c r="F237" s="41">
        <v>1</v>
      </c>
      <c r="G237" s="41">
        <f t="shared" si="4"/>
        <v>404.6</v>
      </c>
      <c r="H237" s="55" t="s">
        <v>14</v>
      </c>
      <c r="I237" s="60" t="s">
        <v>301</v>
      </c>
    </row>
    <row r="238" spans="1:9" s="48" customFormat="1" x14ac:dyDescent="0.3">
      <c r="A238" s="54">
        <v>231</v>
      </c>
      <c r="B238" s="38" t="s">
        <v>276</v>
      </c>
      <c r="C238" s="40" t="s">
        <v>12</v>
      </c>
      <c r="D238" s="55" t="s">
        <v>13</v>
      </c>
      <c r="E238" s="41">
        <v>100</v>
      </c>
      <c r="F238" s="41">
        <v>1</v>
      </c>
      <c r="G238" s="41">
        <f t="shared" si="4"/>
        <v>100</v>
      </c>
      <c r="H238" s="40" t="s">
        <v>14</v>
      </c>
      <c r="I238" s="60" t="s">
        <v>301</v>
      </c>
    </row>
    <row r="239" spans="1:9" s="48" customFormat="1" x14ac:dyDescent="0.3">
      <c r="A239" s="54">
        <v>232</v>
      </c>
      <c r="B239" s="38" t="s">
        <v>277</v>
      </c>
      <c r="C239" s="40" t="s">
        <v>12</v>
      </c>
      <c r="D239" s="55" t="s">
        <v>13</v>
      </c>
      <c r="E239" s="41">
        <v>71.400000000000006</v>
      </c>
      <c r="F239" s="41">
        <v>1</v>
      </c>
      <c r="G239" s="41">
        <f t="shared" si="4"/>
        <v>71.400000000000006</v>
      </c>
      <c r="H239" s="40" t="s">
        <v>103</v>
      </c>
      <c r="I239" s="60" t="s">
        <v>301</v>
      </c>
    </row>
    <row r="240" spans="1:9" s="48" customFormat="1" x14ac:dyDescent="0.3">
      <c r="A240" s="54">
        <v>233</v>
      </c>
      <c r="B240" s="38" t="s">
        <v>278</v>
      </c>
      <c r="C240" s="40" t="s">
        <v>12</v>
      </c>
      <c r="D240" s="55" t="s">
        <v>13</v>
      </c>
      <c r="E240" s="41">
        <v>400</v>
      </c>
      <c r="F240" s="41">
        <v>1</v>
      </c>
      <c r="G240" s="41">
        <f t="shared" si="4"/>
        <v>400</v>
      </c>
      <c r="H240" s="40" t="s">
        <v>14</v>
      </c>
      <c r="I240" s="60" t="s">
        <v>301</v>
      </c>
    </row>
    <row r="241" spans="1:9" s="48" customFormat="1" x14ac:dyDescent="0.3">
      <c r="A241" s="54">
        <v>234</v>
      </c>
      <c r="B241" s="38" t="s">
        <v>279</v>
      </c>
      <c r="C241" s="40" t="s">
        <v>12</v>
      </c>
      <c r="D241" s="55" t="s">
        <v>13</v>
      </c>
      <c r="E241" s="41">
        <v>4.97</v>
      </c>
      <c r="F241" s="41">
        <v>1</v>
      </c>
      <c r="G241" s="41">
        <f t="shared" si="4"/>
        <v>4.97</v>
      </c>
      <c r="H241" s="40" t="s">
        <v>14</v>
      </c>
      <c r="I241" s="60" t="s">
        <v>301</v>
      </c>
    </row>
    <row r="242" spans="1:9" x14ac:dyDescent="0.3">
      <c r="A242" s="54">
        <v>235</v>
      </c>
      <c r="B242" s="38" t="s">
        <v>104</v>
      </c>
      <c r="C242" s="40" t="s">
        <v>105</v>
      </c>
      <c r="D242" s="55" t="s">
        <v>13</v>
      </c>
      <c r="E242" s="41">
        <v>2399.91</v>
      </c>
      <c r="F242" s="41">
        <v>1</v>
      </c>
      <c r="G242" s="41">
        <f t="shared" si="4"/>
        <v>2399.91</v>
      </c>
      <c r="H242" s="40" t="s">
        <v>103</v>
      </c>
      <c r="I242" s="60" t="s">
        <v>301</v>
      </c>
    </row>
    <row r="243" spans="1:9" x14ac:dyDescent="0.3">
      <c r="A243" s="54">
        <v>236</v>
      </c>
      <c r="B243" s="38" t="s">
        <v>251</v>
      </c>
      <c r="C243" s="40" t="s">
        <v>252</v>
      </c>
      <c r="D243" s="55" t="s">
        <v>13</v>
      </c>
      <c r="E243" s="41">
        <v>272.25</v>
      </c>
      <c r="F243" s="41">
        <v>1</v>
      </c>
      <c r="G243" s="41">
        <f t="shared" si="4"/>
        <v>272.25</v>
      </c>
      <c r="H243" s="40" t="s">
        <v>14</v>
      </c>
      <c r="I243" s="60" t="s">
        <v>301</v>
      </c>
    </row>
    <row r="244" spans="1:9" x14ac:dyDescent="0.3">
      <c r="A244" s="54">
        <v>237</v>
      </c>
      <c r="B244" s="38" t="s">
        <v>253</v>
      </c>
      <c r="C244" s="40" t="s">
        <v>254</v>
      </c>
      <c r="D244" s="55" t="s">
        <v>13</v>
      </c>
      <c r="E244" s="41">
        <v>74.37</v>
      </c>
      <c r="F244" s="41">
        <v>1</v>
      </c>
      <c r="G244" s="41">
        <f t="shared" si="4"/>
        <v>74.37</v>
      </c>
      <c r="H244" s="40" t="s">
        <v>14</v>
      </c>
      <c r="I244" s="60" t="s">
        <v>301</v>
      </c>
    </row>
    <row r="245" spans="1:9" x14ac:dyDescent="0.3">
      <c r="A245" s="54">
        <v>238</v>
      </c>
      <c r="B245" s="38" t="s">
        <v>255</v>
      </c>
      <c r="C245" s="40" t="s">
        <v>254</v>
      </c>
      <c r="D245" s="55" t="s">
        <v>13</v>
      </c>
      <c r="E245" s="41">
        <v>102.34</v>
      </c>
      <c r="F245" s="41">
        <v>1</v>
      </c>
      <c r="G245" s="41">
        <f t="shared" si="4"/>
        <v>102.34</v>
      </c>
      <c r="H245" s="40" t="s">
        <v>14</v>
      </c>
      <c r="I245" s="60" t="s">
        <v>301</v>
      </c>
    </row>
    <row r="246" spans="1:9" x14ac:dyDescent="0.3">
      <c r="A246" s="54">
        <v>239</v>
      </c>
      <c r="B246" s="38" t="s">
        <v>256</v>
      </c>
      <c r="C246" s="40" t="s">
        <v>254</v>
      </c>
      <c r="D246" s="55" t="s">
        <v>13</v>
      </c>
      <c r="E246" s="41">
        <v>83.3</v>
      </c>
      <c r="F246" s="41">
        <v>1</v>
      </c>
      <c r="G246" s="41">
        <f t="shared" si="4"/>
        <v>83.3</v>
      </c>
      <c r="H246" s="40" t="s">
        <v>14</v>
      </c>
      <c r="I246" s="60" t="s">
        <v>301</v>
      </c>
    </row>
    <row r="247" spans="1:9" x14ac:dyDescent="0.3">
      <c r="A247" s="54">
        <v>240</v>
      </c>
      <c r="B247" s="38" t="s">
        <v>257</v>
      </c>
      <c r="C247" s="40" t="s">
        <v>12</v>
      </c>
      <c r="D247" s="55" t="s">
        <v>13</v>
      </c>
      <c r="E247" s="41">
        <v>1260.77</v>
      </c>
      <c r="F247" s="41">
        <v>1</v>
      </c>
      <c r="G247" s="41">
        <f t="shared" si="4"/>
        <v>1260.77</v>
      </c>
      <c r="H247" s="40" t="s">
        <v>103</v>
      </c>
      <c r="I247" s="60" t="s">
        <v>301</v>
      </c>
    </row>
    <row r="248" spans="1:9" x14ac:dyDescent="0.3">
      <c r="A248" s="54">
        <v>241</v>
      </c>
      <c r="B248" s="38" t="s">
        <v>259</v>
      </c>
      <c r="C248" s="40" t="s">
        <v>221</v>
      </c>
      <c r="D248" s="55" t="s">
        <v>13</v>
      </c>
      <c r="E248" s="41">
        <v>561.12</v>
      </c>
      <c r="F248" s="41">
        <v>1</v>
      </c>
      <c r="G248" s="41">
        <f t="shared" si="4"/>
        <v>561.12</v>
      </c>
      <c r="H248" s="40" t="s">
        <v>103</v>
      </c>
      <c r="I248" s="60" t="s">
        <v>301</v>
      </c>
    </row>
    <row r="249" spans="1:9" x14ac:dyDescent="0.3">
      <c r="A249" s="54">
        <v>242</v>
      </c>
      <c r="B249" s="38" t="s">
        <v>275</v>
      </c>
      <c r="C249" s="40" t="s">
        <v>252</v>
      </c>
      <c r="D249" s="55" t="s">
        <v>13</v>
      </c>
      <c r="E249" s="41">
        <v>612.34</v>
      </c>
      <c r="F249" s="41">
        <v>1</v>
      </c>
      <c r="G249" s="41">
        <f t="shared" si="4"/>
        <v>612.34</v>
      </c>
      <c r="H249" s="40" t="s">
        <v>14</v>
      </c>
      <c r="I249" s="60" t="s">
        <v>301</v>
      </c>
    </row>
    <row r="250" spans="1:9" ht="20.399999999999999" x14ac:dyDescent="0.3">
      <c r="A250" s="54">
        <v>243</v>
      </c>
      <c r="B250" s="38" t="s">
        <v>263</v>
      </c>
      <c r="C250" s="40" t="s">
        <v>221</v>
      </c>
      <c r="D250" s="55" t="s">
        <v>13</v>
      </c>
      <c r="E250" s="41">
        <v>177.07</v>
      </c>
      <c r="F250" s="41">
        <v>1</v>
      </c>
      <c r="G250" s="41">
        <f t="shared" si="4"/>
        <v>177.07</v>
      </c>
      <c r="H250" s="40" t="s">
        <v>14</v>
      </c>
      <c r="I250" s="60" t="s">
        <v>301</v>
      </c>
    </row>
    <row r="251" spans="1:9" x14ac:dyDescent="0.3">
      <c r="A251" s="54">
        <v>244</v>
      </c>
      <c r="B251" s="38" t="s">
        <v>264</v>
      </c>
      <c r="C251" s="40" t="s">
        <v>221</v>
      </c>
      <c r="D251" s="55" t="s">
        <v>13</v>
      </c>
      <c r="E251" s="41">
        <v>17.149999999999999</v>
      </c>
      <c r="F251" s="41">
        <v>4</v>
      </c>
      <c r="G251" s="41">
        <f t="shared" si="4"/>
        <v>68.599999999999994</v>
      </c>
      <c r="H251" s="40" t="s">
        <v>14</v>
      </c>
      <c r="I251" s="60" t="s">
        <v>301</v>
      </c>
    </row>
    <row r="252" spans="1:9" x14ac:dyDescent="0.3">
      <c r="A252" s="54">
        <v>245</v>
      </c>
      <c r="B252" s="38" t="s">
        <v>265</v>
      </c>
      <c r="C252" s="40" t="s">
        <v>221</v>
      </c>
      <c r="D252" s="55" t="s">
        <v>13</v>
      </c>
      <c r="E252" s="41">
        <v>5.95</v>
      </c>
      <c r="F252" s="41">
        <v>4</v>
      </c>
      <c r="G252" s="41">
        <f t="shared" si="4"/>
        <v>23.8</v>
      </c>
      <c r="H252" s="40" t="s">
        <v>14</v>
      </c>
      <c r="I252" s="60" t="s">
        <v>301</v>
      </c>
    </row>
    <row r="253" spans="1:9" x14ac:dyDescent="0.3">
      <c r="A253" s="54">
        <v>246</v>
      </c>
      <c r="B253" s="38" t="s">
        <v>266</v>
      </c>
      <c r="C253" s="40" t="s">
        <v>221</v>
      </c>
      <c r="D253" s="55" t="s">
        <v>13</v>
      </c>
      <c r="E253" s="41">
        <v>9.24</v>
      </c>
      <c r="F253" s="41">
        <v>4</v>
      </c>
      <c r="G253" s="41">
        <f t="shared" si="4"/>
        <v>36.96</v>
      </c>
      <c r="H253" s="40" t="s">
        <v>14</v>
      </c>
      <c r="I253" s="60" t="s">
        <v>301</v>
      </c>
    </row>
    <row r="254" spans="1:9" x14ac:dyDescent="0.3">
      <c r="A254" s="54">
        <v>247</v>
      </c>
      <c r="B254" s="38" t="s">
        <v>268</v>
      </c>
      <c r="C254" s="40" t="s">
        <v>12</v>
      </c>
      <c r="D254" s="55" t="s">
        <v>13</v>
      </c>
      <c r="E254" s="41">
        <v>81</v>
      </c>
      <c r="F254" s="41">
        <v>1</v>
      </c>
      <c r="G254" s="41">
        <f t="shared" si="4"/>
        <v>81</v>
      </c>
      <c r="H254" s="40" t="s">
        <v>103</v>
      </c>
      <c r="I254" s="60" t="s">
        <v>301</v>
      </c>
    </row>
    <row r="255" spans="1:9" x14ac:dyDescent="0.3">
      <c r="A255" s="54">
        <v>248</v>
      </c>
      <c r="B255" s="38" t="s">
        <v>269</v>
      </c>
      <c r="C255" s="40" t="s">
        <v>252</v>
      </c>
      <c r="D255" s="55" t="s">
        <v>13</v>
      </c>
      <c r="E255" s="41">
        <v>2195.04</v>
      </c>
      <c r="F255" s="41">
        <v>1</v>
      </c>
      <c r="G255" s="41">
        <f t="shared" si="4"/>
        <v>2195.04</v>
      </c>
      <c r="H255" s="40" t="s">
        <v>103</v>
      </c>
      <c r="I255" s="60" t="s">
        <v>301</v>
      </c>
    </row>
    <row r="256" spans="1:9" x14ac:dyDescent="0.3">
      <c r="A256" s="54">
        <v>249</v>
      </c>
      <c r="B256" s="38" t="s">
        <v>271</v>
      </c>
      <c r="C256" s="40" t="s">
        <v>252</v>
      </c>
      <c r="D256" s="55" t="s">
        <v>13</v>
      </c>
      <c r="E256" s="41">
        <v>50.66</v>
      </c>
      <c r="F256" s="41">
        <v>1</v>
      </c>
      <c r="G256" s="41">
        <f t="shared" si="4"/>
        <v>50.66</v>
      </c>
      <c r="H256" s="40" t="s">
        <v>14</v>
      </c>
      <c r="I256" s="60" t="s">
        <v>301</v>
      </c>
    </row>
    <row r="257" spans="1:9" x14ac:dyDescent="0.3">
      <c r="A257" s="54">
        <v>250</v>
      </c>
      <c r="B257" s="38" t="s">
        <v>273</v>
      </c>
      <c r="C257" s="40" t="s">
        <v>252</v>
      </c>
      <c r="D257" s="55" t="s">
        <v>13</v>
      </c>
      <c r="E257" s="41">
        <v>804.9</v>
      </c>
      <c r="F257" s="41">
        <v>1</v>
      </c>
      <c r="G257" s="41">
        <f>E257*F257</f>
        <v>804.9</v>
      </c>
      <c r="H257" s="40" t="s">
        <v>14</v>
      </c>
      <c r="I257" s="60" t="s">
        <v>301</v>
      </c>
    </row>
    <row r="258" spans="1:9" x14ac:dyDescent="0.3">
      <c r="A258" s="54">
        <v>251</v>
      </c>
      <c r="B258" s="38" t="s">
        <v>274</v>
      </c>
      <c r="C258" s="40" t="s">
        <v>252</v>
      </c>
      <c r="D258" s="55" t="s">
        <v>13</v>
      </c>
      <c r="E258" s="41">
        <v>2318.12</v>
      </c>
      <c r="F258" s="41">
        <v>1</v>
      </c>
      <c r="G258" s="41">
        <f t="shared" si="4"/>
        <v>2318.12</v>
      </c>
      <c r="H258" s="40" t="s">
        <v>103</v>
      </c>
      <c r="I258" s="60" t="s">
        <v>301</v>
      </c>
    </row>
    <row r="259" spans="1:9" x14ac:dyDescent="0.3">
      <c r="A259" s="54">
        <v>252</v>
      </c>
      <c r="B259" s="38" t="s">
        <v>272</v>
      </c>
      <c r="C259" s="40" t="s">
        <v>252</v>
      </c>
      <c r="D259" s="55" t="s">
        <v>13</v>
      </c>
      <c r="E259" s="41">
        <v>1009.12</v>
      </c>
      <c r="F259" s="41">
        <v>1</v>
      </c>
      <c r="G259" s="41">
        <f t="shared" si="4"/>
        <v>1009.12</v>
      </c>
      <c r="H259" s="40" t="s">
        <v>103</v>
      </c>
      <c r="I259" s="60" t="s">
        <v>301</v>
      </c>
    </row>
    <row r="260" spans="1:9" x14ac:dyDescent="0.3">
      <c r="A260" s="54">
        <v>253</v>
      </c>
      <c r="B260" s="38" t="s">
        <v>270</v>
      </c>
      <c r="C260" s="40" t="s">
        <v>252</v>
      </c>
      <c r="D260" s="55" t="s">
        <v>13</v>
      </c>
      <c r="E260" s="41">
        <v>733.27</v>
      </c>
      <c r="F260" s="41">
        <v>1</v>
      </c>
      <c r="G260" s="41">
        <f t="shared" si="4"/>
        <v>733.27</v>
      </c>
      <c r="H260" s="40" t="s">
        <v>103</v>
      </c>
      <c r="I260" s="60" t="s">
        <v>301</v>
      </c>
    </row>
    <row r="261" spans="1:9" x14ac:dyDescent="0.3">
      <c r="A261" s="54">
        <v>254</v>
      </c>
      <c r="B261" s="38" t="s">
        <v>280</v>
      </c>
      <c r="C261" s="40" t="s">
        <v>281</v>
      </c>
      <c r="D261" s="55" t="s">
        <v>13</v>
      </c>
      <c r="E261" s="41">
        <v>2133.77</v>
      </c>
      <c r="F261" s="41">
        <v>6</v>
      </c>
      <c r="G261" s="41">
        <f t="shared" si="4"/>
        <v>12802.619999999999</v>
      </c>
      <c r="H261" s="40" t="s">
        <v>103</v>
      </c>
      <c r="I261" s="60" t="s">
        <v>301</v>
      </c>
    </row>
    <row r="262" spans="1:9" x14ac:dyDescent="0.3">
      <c r="A262" s="54">
        <v>255</v>
      </c>
      <c r="B262" s="38" t="s">
        <v>282</v>
      </c>
      <c r="C262" s="40" t="s">
        <v>281</v>
      </c>
      <c r="D262" s="55" t="s">
        <v>13</v>
      </c>
      <c r="E262" s="41">
        <v>2133.77</v>
      </c>
      <c r="F262" s="41">
        <v>1</v>
      </c>
      <c r="G262" s="41">
        <f t="shared" si="4"/>
        <v>2133.77</v>
      </c>
      <c r="H262" s="40" t="s">
        <v>103</v>
      </c>
      <c r="I262" s="60" t="s">
        <v>301</v>
      </c>
    </row>
    <row r="263" spans="1:9" x14ac:dyDescent="0.3">
      <c r="A263" s="54">
        <v>256</v>
      </c>
      <c r="B263" s="38" t="s">
        <v>283</v>
      </c>
      <c r="C263" s="40" t="s">
        <v>281</v>
      </c>
      <c r="D263" s="55" t="s">
        <v>13</v>
      </c>
      <c r="E263" s="41">
        <v>2133.77</v>
      </c>
      <c r="F263" s="41">
        <v>1</v>
      </c>
      <c r="G263" s="41">
        <f t="shared" si="4"/>
        <v>2133.77</v>
      </c>
      <c r="H263" s="40" t="s">
        <v>103</v>
      </c>
      <c r="I263" s="60" t="s">
        <v>301</v>
      </c>
    </row>
    <row r="264" spans="1:9" x14ac:dyDescent="0.3">
      <c r="A264" s="54">
        <v>257</v>
      </c>
      <c r="B264" s="8" t="s">
        <v>308</v>
      </c>
      <c r="C264" s="40" t="s">
        <v>252</v>
      </c>
      <c r="D264" s="55" t="s">
        <v>309</v>
      </c>
      <c r="E264" s="41">
        <v>288.91000000000003</v>
      </c>
      <c r="F264" s="41">
        <v>3</v>
      </c>
      <c r="G264" s="41">
        <f t="shared" si="4"/>
        <v>866.73</v>
      </c>
      <c r="H264" s="40" t="s">
        <v>222</v>
      </c>
      <c r="I264" s="60" t="s">
        <v>301</v>
      </c>
    </row>
    <row r="265" spans="1:9" x14ac:dyDescent="0.3">
      <c r="A265" s="54">
        <v>258</v>
      </c>
      <c r="B265" s="38" t="s">
        <v>220</v>
      </c>
      <c r="C265" s="55" t="s">
        <v>221</v>
      </c>
      <c r="D265" s="55" t="s">
        <v>13</v>
      </c>
      <c r="E265" s="59">
        <v>105</v>
      </c>
      <c r="F265" s="41">
        <v>8</v>
      </c>
      <c r="G265" s="41">
        <f t="shared" si="4"/>
        <v>840</v>
      </c>
      <c r="H265" s="55" t="s">
        <v>222</v>
      </c>
      <c r="I265" s="60" t="s">
        <v>267</v>
      </c>
    </row>
    <row r="266" spans="1:9" x14ac:dyDescent="0.3">
      <c r="A266" s="54">
        <v>259</v>
      </c>
      <c r="B266" s="38" t="s">
        <v>302</v>
      </c>
      <c r="C266" s="40" t="s">
        <v>281</v>
      </c>
      <c r="D266" s="55" t="s">
        <v>13</v>
      </c>
      <c r="E266" s="41">
        <v>131.99</v>
      </c>
      <c r="F266" s="41">
        <v>1</v>
      </c>
      <c r="G266" s="41">
        <f t="shared" si="4"/>
        <v>131.99</v>
      </c>
      <c r="H266" s="40" t="s">
        <v>93</v>
      </c>
      <c r="I266" s="60" t="s">
        <v>303</v>
      </c>
    </row>
    <row r="267" spans="1:9" ht="20.399999999999999" x14ac:dyDescent="0.3">
      <c r="A267" s="54">
        <v>260</v>
      </c>
      <c r="B267" s="38" t="s">
        <v>304</v>
      </c>
      <c r="C267" s="40" t="s">
        <v>252</v>
      </c>
      <c r="D267" s="55" t="s">
        <v>13</v>
      </c>
      <c r="E267" s="41">
        <v>3503.36</v>
      </c>
      <c r="F267" s="41">
        <v>1</v>
      </c>
      <c r="G267" s="41">
        <f t="shared" si="4"/>
        <v>3503.36</v>
      </c>
      <c r="H267" s="40" t="s">
        <v>93</v>
      </c>
      <c r="I267" s="60" t="s">
        <v>305</v>
      </c>
    </row>
    <row r="268" spans="1:9" x14ac:dyDescent="0.3">
      <c r="A268" s="54"/>
      <c r="B268" s="12" t="s">
        <v>310</v>
      </c>
      <c r="C268" s="40"/>
      <c r="D268" s="55"/>
      <c r="E268" s="41"/>
      <c r="F268" s="69">
        <f>SUM(F227:F267)</f>
        <v>94</v>
      </c>
      <c r="G268" s="69">
        <f>SUM(G227:G267)</f>
        <v>44083.549999999988</v>
      </c>
      <c r="H268" s="40"/>
      <c r="I268" s="60"/>
    </row>
    <row r="269" spans="1:9" x14ac:dyDescent="0.3">
      <c r="A269" s="70"/>
      <c r="B269" s="71" t="s">
        <v>106</v>
      </c>
      <c r="C269" s="72"/>
      <c r="D269" s="72"/>
      <c r="E269" s="73"/>
      <c r="F269" s="69">
        <f>F17+F86+F104+F115+F122+F134+F192+F210+F226+F268</f>
        <v>943</v>
      </c>
      <c r="G269" s="69">
        <f>G17+G86+G104+G115+G122+G134+G192+G210+G226+G268</f>
        <v>248502.45</v>
      </c>
      <c r="H269" s="72"/>
      <c r="I269" s="72"/>
    </row>
    <row r="270" spans="1:9" ht="15.6" x14ac:dyDescent="0.3">
      <c r="B270" s="83" t="s">
        <v>311</v>
      </c>
    </row>
    <row r="271" spans="1:9" ht="15.6" x14ac:dyDescent="0.3">
      <c r="B271" s="83" t="s">
        <v>312</v>
      </c>
    </row>
    <row r="272" spans="1:9" ht="15.6" x14ac:dyDescent="0.3">
      <c r="B272" s="83" t="s">
        <v>313</v>
      </c>
    </row>
    <row r="273" spans="2:9" ht="15.6" x14ac:dyDescent="0.3">
      <c r="B273" s="83" t="s">
        <v>314</v>
      </c>
      <c r="D273" s="15"/>
      <c r="I273" s="15"/>
    </row>
    <row r="274" spans="2:9" ht="21" customHeight="1" x14ac:dyDescent="0.3">
      <c r="B274" s="83"/>
      <c r="D274" s="15"/>
      <c r="I274" s="15"/>
    </row>
    <row r="275" spans="2:9" ht="15.6" x14ac:dyDescent="0.3">
      <c r="B275" s="83"/>
      <c r="I275" s="15"/>
    </row>
    <row r="277" spans="2:9" x14ac:dyDescent="0.3">
      <c r="C277" s="15"/>
    </row>
  </sheetData>
  <autoFilter ref="B7:I269" xr:uid="{00000000-0009-0000-0000-000002000000}"/>
  <mergeCells count="1">
    <mergeCell ref="C4:I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7E26-DD2B-46A4-B0DA-BDCC6038EBA8}">
  <sheetPr>
    <tabColor theme="5" tint="0.59999389629810485"/>
    <pageSetUpPr fitToPage="1"/>
  </sheetPr>
  <dimension ref="A1:O21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10" sqref="A10"/>
      <selection pane="bottomRight" activeCell="I209" sqref="I209"/>
    </sheetView>
  </sheetViews>
  <sheetFormatPr defaultRowHeight="14.4" x14ac:dyDescent="0.3"/>
  <cols>
    <col min="1" max="1" width="8.5546875" customWidth="1"/>
    <col min="2" max="2" width="71.33203125" style="1" customWidth="1"/>
    <col min="3" max="3" width="8.88671875" style="1" customWidth="1"/>
    <col min="4" max="4" width="7.5546875" style="88" customWidth="1"/>
    <col min="5" max="6" width="10.6640625" style="7" customWidth="1"/>
    <col min="7" max="8" width="12.44140625" style="7" customWidth="1"/>
    <col min="9" max="9" width="11.6640625" style="1" customWidth="1"/>
    <col min="10" max="10" width="12.5546875" style="1" customWidth="1"/>
    <col min="11" max="11" width="24.33203125" style="1" customWidth="1"/>
    <col min="13" max="13" width="10.109375" bestFit="1" customWidth="1"/>
    <col min="16" max="16" width="9.109375" customWidth="1"/>
  </cols>
  <sheetData>
    <row r="1" spans="1:11" x14ac:dyDescent="0.3">
      <c r="B1" s="3" t="s">
        <v>0</v>
      </c>
      <c r="C1" s="3"/>
      <c r="D1" s="84"/>
      <c r="E1" s="4"/>
      <c r="F1" s="4"/>
      <c r="G1" s="4"/>
      <c r="H1" s="4"/>
      <c r="I1" s="5"/>
      <c r="J1" s="5"/>
      <c r="K1" s="2" t="s">
        <v>315</v>
      </c>
    </row>
    <row r="2" spans="1:11" x14ac:dyDescent="0.3">
      <c r="B2" s="5"/>
      <c r="C2" s="5"/>
      <c r="D2" s="85"/>
      <c r="E2" s="4"/>
      <c r="F2" s="4"/>
      <c r="G2" s="4"/>
      <c r="H2" s="4"/>
      <c r="I2" s="5"/>
      <c r="J2" s="5"/>
      <c r="K2" s="2"/>
    </row>
    <row r="3" spans="1:11" x14ac:dyDescent="0.3">
      <c r="C3" s="6"/>
      <c r="D3" s="101" t="s">
        <v>538</v>
      </c>
      <c r="E3" s="101"/>
      <c r="F3" s="4"/>
      <c r="G3" s="4"/>
      <c r="H3" s="4"/>
      <c r="I3" s="5"/>
      <c r="J3" s="5"/>
    </row>
    <row r="4" spans="1:11" x14ac:dyDescent="0.3">
      <c r="B4" s="6"/>
      <c r="C4" s="100" t="s">
        <v>539</v>
      </c>
      <c r="D4" s="100"/>
      <c r="E4" s="100"/>
      <c r="F4" s="100"/>
      <c r="G4" s="100"/>
      <c r="H4" s="100"/>
      <c r="I4" s="100"/>
      <c r="J4" s="100"/>
      <c r="K4" s="100"/>
    </row>
    <row r="5" spans="1:11" x14ac:dyDescent="0.3">
      <c r="B5" s="5"/>
      <c r="C5" s="5"/>
      <c r="D5" s="85"/>
      <c r="E5" s="4"/>
      <c r="F5" s="4"/>
      <c r="G5" s="4"/>
      <c r="H5" s="4"/>
      <c r="I5" s="5"/>
      <c r="J5" s="5"/>
    </row>
    <row r="7" spans="1:11" ht="30.6" x14ac:dyDescent="0.3">
      <c r="A7" s="49" t="s">
        <v>2</v>
      </c>
      <c r="B7" s="50" t="s">
        <v>3</v>
      </c>
      <c r="C7" s="50" t="s">
        <v>4</v>
      </c>
      <c r="D7" s="86" t="s">
        <v>5</v>
      </c>
      <c r="E7" s="52" t="s">
        <v>6</v>
      </c>
      <c r="F7" s="53" t="s">
        <v>7</v>
      </c>
      <c r="G7" s="53" t="s">
        <v>543</v>
      </c>
      <c r="H7" s="53" t="s">
        <v>544</v>
      </c>
      <c r="I7" s="51" t="s">
        <v>9</v>
      </c>
      <c r="J7" s="51" t="s">
        <v>10</v>
      </c>
      <c r="K7" s="51" t="s">
        <v>540</v>
      </c>
    </row>
    <row r="8" spans="1:11" ht="21.6" x14ac:dyDescent="0.3">
      <c r="A8" s="54">
        <v>1</v>
      </c>
      <c r="B8" s="8" t="s">
        <v>322</v>
      </c>
      <c r="C8" s="39" t="s">
        <v>221</v>
      </c>
      <c r="D8" s="40" t="s">
        <v>318</v>
      </c>
      <c r="E8" s="56">
        <v>1936.73</v>
      </c>
      <c r="F8" s="68">
        <v>1</v>
      </c>
      <c r="G8" s="68">
        <f>E8*F8</f>
        <v>1936.73</v>
      </c>
      <c r="H8" s="68">
        <f>E8*F8*0.6</f>
        <v>1162.038</v>
      </c>
      <c r="I8" s="40" t="s">
        <v>513</v>
      </c>
      <c r="J8" s="40" t="s">
        <v>541</v>
      </c>
      <c r="K8" s="60" t="s">
        <v>323</v>
      </c>
    </row>
    <row r="9" spans="1:11" ht="21.6" x14ac:dyDescent="0.3">
      <c r="A9" s="54">
        <v>2</v>
      </c>
      <c r="B9" s="8" t="s">
        <v>324</v>
      </c>
      <c r="C9" s="39" t="s">
        <v>221</v>
      </c>
      <c r="D9" s="40" t="s">
        <v>318</v>
      </c>
      <c r="E9" s="56">
        <v>5472.1</v>
      </c>
      <c r="F9" s="68">
        <v>1</v>
      </c>
      <c r="G9" s="68">
        <f t="shared" ref="G9:G72" si="0">E9*F9</f>
        <v>5472.1</v>
      </c>
      <c r="H9" s="68">
        <f t="shared" ref="H9:H72" si="1">E9*F9*0.6</f>
        <v>3283.26</v>
      </c>
      <c r="I9" s="40" t="s">
        <v>513</v>
      </c>
      <c r="J9" s="40" t="s">
        <v>541</v>
      </c>
      <c r="K9" s="60" t="s">
        <v>323</v>
      </c>
    </row>
    <row r="10" spans="1:11" ht="21.6" x14ac:dyDescent="0.3">
      <c r="A10" s="54">
        <v>3</v>
      </c>
      <c r="B10" s="8" t="s">
        <v>325</v>
      </c>
      <c r="C10" s="39" t="s">
        <v>221</v>
      </c>
      <c r="D10" s="40" t="s">
        <v>318</v>
      </c>
      <c r="E10" s="56">
        <v>2650.61</v>
      </c>
      <c r="F10" s="68">
        <v>1</v>
      </c>
      <c r="G10" s="68">
        <f t="shared" si="0"/>
        <v>2650.61</v>
      </c>
      <c r="H10" s="68">
        <f t="shared" si="1"/>
        <v>1590.366</v>
      </c>
      <c r="I10" s="40" t="s">
        <v>513</v>
      </c>
      <c r="J10" s="40" t="s">
        <v>541</v>
      </c>
      <c r="K10" s="60" t="s">
        <v>323</v>
      </c>
    </row>
    <row r="11" spans="1:11" ht="21.6" x14ac:dyDescent="0.3">
      <c r="A11" s="54">
        <v>4</v>
      </c>
      <c r="B11" s="8" t="s">
        <v>326</v>
      </c>
      <c r="C11" s="39" t="s">
        <v>221</v>
      </c>
      <c r="D11" s="40" t="s">
        <v>318</v>
      </c>
      <c r="E11" s="56">
        <v>8208.14</v>
      </c>
      <c r="F11" s="68">
        <v>1</v>
      </c>
      <c r="G11" s="68">
        <f t="shared" si="0"/>
        <v>8208.14</v>
      </c>
      <c r="H11" s="68">
        <f t="shared" si="1"/>
        <v>4924.8839999999991</v>
      </c>
      <c r="I11" s="40" t="s">
        <v>513</v>
      </c>
      <c r="J11" s="40" t="s">
        <v>541</v>
      </c>
      <c r="K11" s="60" t="s">
        <v>323</v>
      </c>
    </row>
    <row r="12" spans="1:11" ht="21.6" x14ac:dyDescent="0.3">
      <c r="A12" s="54">
        <v>5</v>
      </c>
      <c r="B12" s="8" t="s">
        <v>327</v>
      </c>
      <c r="C12" s="39" t="s">
        <v>221</v>
      </c>
      <c r="D12" s="40" t="s">
        <v>318</v>
      </c>
      <c r="E12" s="56">
        <v>14022.25</v>
      </c>
      <c r="F12" s="68">
        <v>1</v>
      </c>
      <c r="G12" s="68">
        <f t="shared" si="0"/>
        <v>14022.25</v>
      </c>
      <c r="H12" s="68">
        <f t="shared" si="1"/>
        <v>8413.35</v>
      </c>
      <c r="I12" s="40" t="s">
        <v>513</v>
      </c>
      <c r="J12" s="40" t="s">
        <v>541</v>
      </c>
      <c r="K12" s="60" t="s">
        <v>323</v>
      </c>
    </row>
    <row r="13" spans="1:11" ht="21.6" x14ac:dyDescent="0.3">
      <c r="A13" s="54">
        <v>6</v>
      </c>
      <c r="B13" s="8" t="s">
        <v>328</v>
      </c>
      <c r="C13" s="39" t="s">
        <v>221</v>
      </c>
      <c r="D13" s="40" t="s">
        <v>318</v>
      </c>
      <c r="E13" s="56">
        <v>12198.21</v>
      </c>
      <c r="F13" s="68">
        <v>1</v>
      </c>
      <c r="G13" s="68">
        <f t="shared" si="0"/>
        <v>12198.21</v>
      </c>
      <c r="H13" s="68">
        <f t="shared" si="1"/>
        <v>7318.9259999999995</v>
      </c>
      <c r="I13" s="40" t="s">
        <v>513</v>
      </c>
      <c r="J13" s="40" t="s">
        <v>541</v>
      </c>
      <c r="K13" s="60" t="s">
        <v>323</v>
      </c>
    </row>
    <row r="14" spans="1:11" ht="21.6" x14ac:dyDescent="0.3">
      <c r="A14" s="54">
        <v>7</v>
      </c>
      <c r="B14" s="8" t="s">
        <v>329</v>
      </c>
      <c r="C14" s="39" t="s">
        <v>221</v>
      </c>
      <c r="D14" s="40" t="s">
        <v>318</v>
      </c>
      <c r="E14" s="56">
        <v>13737.24</v>
      </c>
      <c r="F14" s="68">
        <v>1</v>
      </c>
      <c r="G14" s="68">
        <f t="shared" si="0"/>
        <v>13737.24</v>
      </c>
      <c r="H14" s="68">
        <f t="shared" si="1"/>
        <v>8242.3439999999991</v>
      </c>
      <c r="I14" s="40" t="s">
        <v>513</v>
      </c>
      <c r="J14" s="40" t="s">
        <v>541</v>
      </c>
      <c r="K14" s="60" t="s">
        <v>323</v>
      </c>
    </row>
    <row r="15" spans="1:11" ht="21.6" x14ac:dyDescent="0.3">
      <c r="A15" s="54">
        <v>8</v>
      </c>
      <c r="B15" s="8" t="s">
        <v>330</v>
      </c>
      <c r="C15" s="39" t="s">
        <v>221</v>
      </c>
      <c r="D15" s="40" t="s">
        <v>318</v>
      </c>
      <c r="E15" s="56">
        <v>1482.02</v>
      </c>
      <c r="F15" s="68">
        <v>1</v>
      </c>
      <c r="G15" s="68">
        <f t="shared" si="0"/>
        <v>1482.02</v>
      </c>
      <c r="H15" s="68">
        <f t="shared" si="1"/>
        <v>889.21199999999999</v>
      </c>
      <c r="I15" s="40" t="s">
        <v>513</v>
      </c>
      <c r="J15" s="40" t="s">
        <v>541</v>
      </c>
      <c r="K15" s="60" t="s">
        <v>323</v>
      </c>
    </row>
    <row r="16" spans="1:11" ht="21.6" x14ac:dyDescent="0.3">
      <c r="A16" s="54">
        <v>9</v>
      </c>
      <c r="B16" s="8" t="s">
        <v>331</v>
      </c>
      <c r="C16" s="39" t="s">
        <v>221</v>
      </c>
      <c r="D16" s="40" t="s">
        <v>318</v>
      </c>
      <c r="E16" s="56">
        <v>1482.02</v>
      </c>
      <c r="F16" s="68">
        <v>1</v>
      </c>
      <c r="G16" s="68">
        <f t="shared" si="0"/>
        <v>1482.02</v>
      </c>
      <c r="H16" s="68">
        <f t="shared" si="1"/>
        <v>889.21199999999999</v>
      </c>
      <c r="I16" s="40" t="s">
        <v>513</v>
      </c>
      <c r="J16" s="40" t="s">
        <v>541</v>
      </c>
      <c r="K16" s="60" t="s">
        <v>323</v>
      </c>
    </row>
    <row r="17" spans="1:11" ht="21.6" x14ac:dyDescent="0.3">
      <c r="A17" s="54">
        <v>10</v>
      </c>
      <c r="B17" s="8" t="s">
        <v>332</v>
      </c>
      <c r="C17" s="39" t="s">
        <v>221</v>
      </c>
      <c r="D17" s="40" t="s">
        <v>318</v>
      </c>
      <c r="E17" s="56">
        <v>5358.09</v>
      </c>
      <c r="F17" s="68">
        <v>1</v>
      </c>
      <c r="G17" s="68">
        <f t="shared" si="0"/>
        <v>5358.09</v>
      </c>
      <c r="H17" s="68">
        <f t="shared" si="1"/>
        <v>3214.8539999999998</v>
      </c>
      <c r="I17" s="40" t="s">
        <v>513</v>
      </c>
      <c r="J17" s="40" t="s">
        <v>541</v>
      </c>
      <c r="K17" s="60" t="s">
        <v>323</v>
      </c>
    </row>
    <row r="18" spans="1:11" ht="21.6" x14ac:dyDescent="0.3">
      <c r="A18" s="54">
        <v>11</v>
      </c>
      <c r="B18" s="8" t="s">
        <v>333</v>
      </c>
      <c r="C18" s="39" t="s">
        <v>221</v>
      </c>
      <c r="D18" s="40" t="s">
        <v>318</v>
      </c>
      <c r="E18" s="56">
        <v>444.58</v>
      </c>
      <c r="F18" s="68">
        <v>1</v>
      </c>
      <c r="G18" s="68">
        <f t="shared" si="0"/>
        <v>444.58</v>
      </c>
      <c r="H18" s="68">
        <f t="shared" si="1"/>
        <v>266.74799999999999</v>
      </c>
      <c r="I18" s="40" t="s">
        <v>513</v>
      </c>
      <c r="J18" s="40" t="s">
        <v>541</v>
      </c>
      <c r="K18" s="60" t="s">
        <v>323</v>
      </c>
    </row>
    <row r="19" spans="1:11" ht="21.6" x14ac:dyDescent="0.3">
      <c r="A19" s="54">
        <v>12</v>
      </c>
      <c r="B19" s="8" t="s">
        <v>334</v>
      </c>
      <c r="C19" s="39" t="s">
        <v>221</v>
      </c>
      <c r="D19" s="40" t="s">
        <v>318</v>
      </c>
      <c r="E19" s="56">
        <v>444.58</v>
      </c>
      <c r="F19" s="68">
        <v>1</v>
      </c>
      <c r="G19" s="68">
        <f t="shared" si="0"/>
        <v>444.58</v>
      </c>
      <c r="H19" s="68">
        <f t="shared" si="1"/>
        <v>266.74799999999999</v>
      </c>
      <c r="I19" s="40" t="s">
        <v>513</v>
      </c>
      <c r="J19" s="40" t="s">
        <v>541</v>
      </c>
      <c r="K19" s="60" t="s">
        <v>323</v>
      </c>
    </row>
    <row r="20" spans="1:11" ht="21.6" x14ac:dyDescent="0.3">
      <c r="A20" s="54">
        <v>13</v>
      </c>
      <c r="B20" s="8" t="s">
        <v>335</v>
      </c>
      <c r="C20" s="39" t="s">
        <v>221</v>
      </c>
      <c r="D20" s="40" t="s">
        <v>318</v>
      </c>
      <c r="E20" s="56">
        <v>912.02</v>
      </c>
      <c r="F20" s="68">
        <v>1</v>
      </c>
      <c r="G20" s="68">
        <f t="shared" si="0"/>
        <v>912.02</v>
      </c>
      <c r="H20" s="68">
        <f t="shared" si="1"/>
        <v>547.21199999999999</v>
      </c>
      <c r="I20" s="40" t="s">
        <v>513</v>
      </c>
      <c r="J20" s="40" t="s">
        <v>541</v>
      </c>
      <c r="K20" s="60" t="s">
        <v>323</v>
      </c>
    </row>
    <row r="21" spans="1:11" ht="21.6" x14ac:dyDescent="0.3">
      <c r="A21" s="54">
        <v>14</v>
      </c>
      <c r="B21" s="8" t="s">
        <v>336</v>
      </c>
      <c r="C21" s="39" t="s">
        <v>221</v>
      </c>
      <c r="D21" s="40" t="s">
        <v>318</v>
      </c>
      <c r="E21" s="56">
        <v>1026.02</v>
      </c>
      <c r="F21" s="68">
        <v>1</v>
      </c>
      <c r="G21" s="68">
        <f t="shared" si="0"/>
        <v>1026.02</v>
      </c>
      <c r="H21" s="68">
        <f t="shared" si="1"/>
        <v>615.61199999999997</v>
      </c>
      <c r="I21" s="40" t="s">
        <v>513</v>
      </c>
      <c r="J21" s="40" t="s">
        <v>541</v>
      </c>
      <c r="K21" s="60" t="s">
        <v>323</v>
      </c>
    </row>
    <row r="22" spans="1:11" ht="21.6" x14ac:dyDescent="0.3">
      <c r="A22" s="54">
        <v>15</v>
      </c>
      <c r="B22" s="8" t="s">
        <v>337</v>
      </c>
      <c r="C22" s="39" t="s">
        <v>221</v>
      </c>
      <c r="D22" s="40" t="s">
        <v>318</v>
      </c>
      <c r="E22" s="56">
        <v>1026.02</v>
      </c>
      <c r="F22" s="68">
        <v>1</v>
      </c>
      <c r="G22" s="68">
        <f t="shared" si="0"/>
        <v>1026.02</v>
      </c>
      <c r="H22" s="68">
        <f t="shared" si="1"/>
        <v>615.61199999999997</v>
      </c>
      <c r="I22" s="40" t="s">
        <v>513</v>
      </c>
      <c r="J22" s="40" t="s">
        <v>541</v>
      </c>
      <c r="K22" s="60" t="s">
        <v>323</v>
      </c>
    </row>
    <row r="23" spans="1:11" ht="21.6" x14ac:dyDescent="0.3">
      <c r="A23" s="54">
        <v>16</v>
      </c>
      <c r="B23" s="8" t="s">
        <v>356</v>
      </c>
      <c r="C23" s="39" t="s">
        <v>221</v>
      </c>
      <c r="D23" s="40" t="s">
        <v>318</v>
      </c>
      <c r="E23" s="56">
        <v>2622.05</v>
      </c>
      <c r="F23" s="68">
        <v>1</v>
      </c>
      <c r="G23" s="68">
        <f t="shared" si="0"/>
        <v>2622.05</v>
      </c>
      <c r="H23" s="68">
        <f t="shared" si="1"/>
        <v>1573.23</v>
      </c>
      <c r="I23" s="40" t="s">
        <v>513</v>
      </c>
      <c r="J23" s="40" t="s">
        <v>541</v>
      </c>
      <c r="K23" s="60" t="s">
        <v>323</v>
      </c>
    </row>
    <row r="24" spans="1:11" ht="21.6" x14ac:dyDescent="0.3">
      <c r="A24" s="54">
        <v>17</v>
      </c>
      <c r="B24" s="8" t="s">
        <v>338</v>
      </c>
      <c r="C24" s="39" t="s">
        <v>221</v>
      </c>
      <c r="D24" s="40" t="s">
        <v>318</v>
      </c>
      <c r="E24" s="56">
        <v>4959.09</v>
      </c>
      <c r="F24" s="68">
        <v>1</v>
      </c>
      <c r="G24" s="68">
        <f t="shared" si="0"/>
        <v>4959.09</v>
      </c>
      <c r="H24" s="68">
        <f t="shared" si="1"/>
        <v>2975.4540000000002</v>
      </c>
      <c r="I24" s="40" t="s">
        <v>513</v>
      </c>
      <c r="J24" s="40" t="s">
        <v>541</v>
      </c>
      <c r="K24" s="60" t="s">
        <v>323</v>
      </c>
    </row>
    <row r="25" spans="1:11" ht="21.6" x14ac:dyDescent="0.3">
      <c r="A25" s="54">
        <v>18</v>
      </c>
      <c r="B25" s="8" t="s">
        <v>339</v>
      </c>
      <c r="C25" s="39" t="s">
        <v>221</v>
      </c>
      <c r="D25" s="40" t="s">
        <v>318</v>
      </c>
      <c r="E25" s="56">
        <v>4468.91</v>
      </c>
      <c r="F25" s="68">
        <v>1</v>
      </c>
      <c r="G25" s="68">
        <f t="shared" si="0"/>
        <v>4468.91</v>
      </c>
      <c r="H25" s="68">
        <f t="shared" si="1"/>
        <v>2681.346</v>
      </c>
      <c r="I25" s="40" t="s">
        <v>513</v>
      </c>
      <c r="J25" s="40" t="s">
        <v>541</v>
      </c>
      <c r="K25" s="60" t="s">
        <v>323</v>
      </c>
    </row>
    <row r="26" spans="1:11" ht="21.6" x14ac:dyDescent="0.3">
      <c r="A26" s="54">
        <v>19</v>
      </c>
      <c r="B26" s="8" t="s">
        <v>340</v>
      </c>
      <c r="C26" s="39" t="s">
        <v>221</v>
      </c>
      <c r="D26" s="40" t="s">
        <v>318</v>
      </c>
      <c r="E26" s="56">
        <v>2052.04</v>
      </c>
      <c r="F26" s="68">
        <v>1</v>
      </c>
      <c r="G26" s="68">
        <f t="shared" si="0"/>
        <v>2052.04</v>
      </c>
      <c r="H26" s="68">
        <f t="shared" si="1"/>
        <v>1231.2239999999999</v>
      </c>
      <c r="I26" s="40" t="s">
        <v>513</v>
      </c>
      <c r="J26" s="40" t="s">
        <v>541</v>
      </c>
      <c r="K26" s="60" t="s">
        <v>323</v>
      </c>
    </row>
    <row r="27" spans="1:11" ht="21.6" x14ac:dyDescent="0.3">
      <c r="A27" s="54">
        <v>20</v>
      </c>
      <c r="B27" s="8" t="s">
        <v>341</v>
      </c>
      <c r="C27" s="39" t="s">
        <v>221</v>
      </c>
      <c r="D27" s="40" t="s">
        <v>318</v>
      </c>
      <c r="E27" s="56">
        <v>3379.6</v>
      </c>
      <c r="F27" s="68">
        <v>1</v>
      </c>
      <c r="G27" s="68">
        <f t="shared" si="0"/>
        <v>3379.6</v>
      </c>
      <c r="H27" s="68">
        <f t="shared" si="1"/>
        <v>2027.7599999999998</v>
      </c>
      <c r="I27" s="40" t="s">
        <v>513</v>
      </c>
      <c r="J27" s="40" t="s">
        <v>541</v>
      </c>
      <c r="K27" s="60" t="s">
        <v>323</v>
      </c>
    </row>
    <row r="28" spans="1:11" ht="21.6" x14ac:dyDescent="0.3">
      <c r="A28" s="54">
        <v>21</v>
      </c>
      <c r="B28" s="8" t="s">
        <v>342</v>
      </c>
      <c r="C28" s="39" t="s">
        <v>221</v>
      </c>
      <c r="D28" s="40" t="s">
        <v>318</v>
      </c>
      <c r="E28" s="56">
        <v>1570.8</v>
      </c>
      <c r="F28" s="68">
        <v>1</v>
      </c>
      <c r="G28" s="68">
        <f t="shared" si="0"/>
        <v>1570.8</v>
      </c>
      <c r="H28" s="68">
        <f t="shared" si="1"/>
        <v>942.4799999999999</v>
      </c>
      <c r="I28" s="40" t="s">
        <v>513</v>
      </c>
      <c r="J28" s="40" t="s">
        <v>541</v>
      </c>
      <c r="K28" s="60" t="s">
        <v>323</v>
      </c>
    </row>
    <row r="29" spans="1:11" ht="21.6" x14ac:dyDescent="0.3">
      <c r="A29" s="54">
        <v>22</v>
      </c>
      <c r="B29" s="8" t="s">
        <v>343</v>
      </c>
      <c r="C29" s="39" t="s">
        <v>221</v>
      </c>
      <c r="D29" s="40" t="s">
        <v>318</v>
      </c>
      <c r="E29" s="56">
        <v>1957.55</v>
      </c>
      <c r="F29" s="68">
        <v>1</v>
      </c>
      <c r="G29" s="68">
        <f t="shared" si="0"/>
        <v>1957.55</v>
      </c>
      <c r="H29" s="68">
        <f t="shared" si="1"/>
        <v>1174.53</v>
      </c>
      <c r="I29" s="40" t="s">
        <v>513</v>
      </c>
      <c r="J29" s="40" t="s">
        <v>541</v>
      </c>
      <c r="K29" s="60" t="s">
        <v>323</v>
      </c>
    </row>
    <row r="30" spans="1:11" ht="21.6" x14ac:dyDescent="0.3">
      <c r="A30" s="54">
        <v>23</v>
      </c>
      <c r="B30" s="8" t="s">
        <v>344</v>
      </c>
      <c r="C30" s="39" t="s">
        <v>221</v>
      </c>
      <c r="D30" s="40" t="s">
        <v>318</v>
      </c>
      <c r="E30" s="56">
        <v>1957.55</v>
      </c>
      <c r="F30" s="68">
        <v>1</v>
      </c>
      <c r="G30" s="68">
        <f t="shared" si="0"/>
        <v>1957.55</v>
      </c>
      <c r="H30" s="68">
        <f t="shared" si="1"/>
        <v>1174.53</v>
      </c>
      <c r="I30" s="40" t="s">
        <v>513</v>
      </c>
      <c r="J30" s="40" t="s">
        <v>541</v>
      </c>
      <c r="K30" s="60" t="s">
        <v>323</v>
      </c>
    </row>
    <row r="31" spans="1:11" ht="21.6" x14ac:dyDescent="0.3">
      <c r="A31" s="54">
        <v>24</v>
      </c>
      <c r="B31" s="8" t="s">
        <v>355</v>
      </c>
      <c r="C31" s="39" t="s">
        <v>221</v>
      </c>
      <c r="D31" s="40" t="s">
        <v>318</v>
      </c>
      <c r="E31" s="56">
        <v>1957.55</v>
      </c>
      <c r="F31" s="68">
        <v>1</v>
      </c>
      <c r="G31" s="68">
        <f t="shared" si="0"/>
        <v>1957.55</v>
      </c>
      <c r="H31" s="68">
        <f t="shared" si="1"/>
        <v>1174.53</v>
      </c>
      <c r="I31" s="40" t="s">
        <v>513</v>
      </c>
      <c r="J31" s="40" t="s">
        <v>541</v>
      </c>
      <c r="K31" s="60" t="s">
        <v>323</v>
      </c>
    </row>
    <row r="32" spans="1:11" ht="21.6" x14ac:dyDescent="0.3">
      <c r="A32" s="54">
        <v>25</v>
      </c>
      <c r="B32" s="8" t="s">
        <v>345</v>
      </c>
      <c r="C32" s="39" t="s">
        <v>221</v>
      </c>
      <c r="D32" s="40" t="s">
        <v>318</v>
      </c>
      <c r="E32" s="56">
        <v>7103.11</v>
      </c>
      <c r="F32" s="68">
        <v>1</v>
      </c>
      <c r="G32" s="68">
        <f t="shared" si="0"/>
        <v>7103.11</v>
      </c>
      <c r="H32" s="68">
        <f t="shared" si="1"/>
        <v>4261.866</v>
      </c>
      <c r="I32" s="40" t="s">
        <v>513</v>
      </c>
      <c r="J32" s="40" t="s">
        <v>541</v>
      </c>
      <c r="K32" s="60" t="s">
        <v>323</v>
      </c>
    </row>
    <row r="33" spans="1:11" ht="21.6" x14ac:dyDescent="0.3">
      <c r="A33" s="54">
        <v>26</v>
      </c>
      <c r="B33" s="8" t="s">
        <v>346</v>
      </c>
      <c r="C33" s="39" t="s">
        <v>221</v>
      </c>
      <c r="D33" s="40" t="s">
        <v>318</v>
      </c>
      <c r="E33" s="56">
        <v>2052.77</v>
      </c>
      <c r="F33" s="68">
        <v>1</v>
      </c>
      <c r="G33" s="68">
        <f t="shared" si="0"/>
        <v>2052.77</v>
      </c>
      <c r="H33" s="68">
        <f t="shared" si="1"/>
        <v>1231.662</v>
      </c>
      <c r="I33" s="40" t="s">
        <v>513</v>
      </c>
      <c r="J33" s="40" t="s">
        <v>541</v>
      </c>
      <c r="K33" s="60" t="s">
        <v>323</v>
      </c>
    </row>
    <row r="34" spans="1:11" ht="21.6" x14ac:dyDescent="0.3">
      <c r="A34" s="54">
        <v>27</v>
      </c>
      <c r="B34" s="8" t="s">
        <v>458</v>
      </c>
      <c r="C34" s="39">
        <v>2019</v>
      </c>
      <c r="D34" s="40" t="s">
        <v>318</v>
      </c>
      <c r="E34" s="56">
        <v>446.25</v>
      </c>
      <c r="F34" s="68">
        <v>1</v>
      </c>
      <c r="G34" s="68">
        <f t="shared" si="0"/>
        <v>446.25</v>
      </c>
      <c r="H34" s="68">
        <f t="shared" si="1"/>
        <v>267.75</v>
      </c>
      <c r="I34" s="40" t="s">
        <v>513</v>
      </c>
      <c r="J34" s="40" t="s">
        <v>541</v>
      </c>
      <c r="K34" s="60" t="s">
        <v>323</v>
      </c>
    </row>
    <row r="35" spans="1:11" ht="21.6" x14ac:dyDescent="0.3">
      <c r="A35" s="54">
        <v>28</v>
      </c>
      <c r="B35" s="8" t="s">
        <v>360</v>
      </c>
      <c r="C35" s="39">
        <v>2020</v>
      </c>
      <c r="D35" s="40" t="s">
        <v>318</v>
      </c>
      <c r="E35" s="90">
        <v>3343.07</v>
      </c>
      <c r="F35" s="90">
        <v>2</v>
      </c>
      <c r="G35" s="68">
        <f t="shared" si="0"/>
        <v>6686.14</v>
      </c>
      <c r="H35" s="68">
        <f t="shared" si="1"/>
        <v>4011.6840000000002</v>
      </c>
      <c r="I35" s="40" t="s">
        <v>513</v>
      </c>
      <c r="J35" s="40" t="s">
        <v>541</v>
      </c>
      <c r="K35" s="60" t="s">
        <v>347</v>
      </c>
    </row>
    <row r="36" spans="1:11" ht="21.6" x14ac:dyDescent="0.3">
      <c r="A36" s="54">
        <v>29</v>
      </c>
      <c r="B36" s="8" t="s">
        <v>361</v>
      </c>
      <c r="C36" s="39">
        <v>2020</v>
      </c>
      <c r="D36" s="40" t="s">
        <v>318</v>
      </c>
      <c r="E36" s="90">
        <v>3347.71</v>
      </c>
      <c r="F36" s="90">
        <v>2</v>
      </c>
      <c r="G36" s="68">
        <f t="shared" si="0"/>
        <v>6695.42</v>
      </c>
      <c r="H36" s="68">
        <f t="shared" si="1"/>
        <v>4017.252</v>
      </c>
      <c r="I36" s="40" t="s">
        <v>513</v>
      </c>
      <c r="J36" s="40" t="s">
        <v>541</v>
      </c>
      <c r="K36" s="60" t="s">
        <v>347</v>
      </c>
    </row>
    <row r="37" spans="1:11" ht="21.6" x14ac:dyDescent="0.3">
      <c r="A37" s="54">
        <v>30</v>
      </c>
      <c r="B37" s="8" t="s">
        <v>362</v>
      </c>
      <c r="C37" s="39">
        <v>2020</v>
      </c>
      <c r="D37" s="40" t="s">
        <v>318</v>
      </c>
      <c r="E37" s="90">
        <v>1498.57</v>
      </c>
      <c r="F37" s="90">
        <v>1</v>
      </c>
      <c r="G37" s="68">
        <f t="shared" si="0"/>
        <v>1498.57</v>
      </c>
      <c r="H37" s="68">
        <f t="shared" si="1"/>
        <v>899.14199999999994</v>
      </c>
      <c r="I37" s="40" t="s">
        <v>513</v>
      </c>
      <c r="J37" s="40" t="s">
        <v>541</v>
      </c>
      <c r="K37" s="60" t="s">
        <v>347</v>
      </c>
    </row>
    <row r="38" spans="1:11" ht="21.6" x14ac:dyDescent="0.3">
      <c r="A38" s="54">
        <v>31</v>
      </c>
      <c r="B38" s="8" t="s">
        <v>363</v>
      </c>
      <c r="C38" s="39">
        <v>2020</v>
      </c>
      <c r="D38" s="40" t="s">
        <v>318</v>
      </c>
      <c r="E38" s="90">
        <v>789.57</v>
      </c>
      <c r="F38" s="90">
        <v>1</v>
      </c>
      <c r="G38" s="68">
        <f t="shared" si="0"/>
        <v>789.57</v>
      </c>
      <c r="H38" s="68">
        <f t="shared" si="1"/>
        <v>473.74200000000002</v>
      </c>
      <c r="I38" s="40" t="s">
        <v>513</v>
      </c>
      <c r="J38" s="40" t="s">
        <v>541</v>
      </c>
      <c r="K38" s="60" t="s">
        <v>347</v>
      </c>
    </row>
    <row r="39" spans="1:11" ht="21.6" x14ac:dyDescent="0.3">
      <c r="A39" s="54">
        <v>32</v>
      </c>
      <c r="B39" s="8" t="s">
        <v>364</v>
      </c>
      <c r="C39" s="39">
        <v>2020</v>
      </c>
      <c r="D39" s="40" t="s">
        <v>318</v>
      </c>
      <c r="E39" s="90">
        <v>79.02</v>
      </c>
      <c r="F39" s="90">
        <v>1</v>
      </c>
      <c r="G39" s="68">
        <f t="shared" si="0"/>
        <v>79.02</v>
      </c>
      <c r="H39" s="68">
        <f t="shared" si="1"/>
        <v>47.411999999999999</v>
      </c>
      <c r="I39" s="40" t="s">
        <v>513</v>
      </c>
      <c r="J39" s="40" t="s">
        <v>541</v>
      </c>
      <c r="K39" s="60" t="s">
        <v>347</v>
      </c>
    </row>
    <row r="40" spans="1:11" ht="21.6" x14ac:dyDescent="0.3">
      <c r="A40" s="54">
        <v>33</v>
      </c>
      <c r="B40" s="8" t="s">
        <v>348</v>
      </c>
      <c r="C40" s="39" t="s">
        <v>281</v>
      </c>
      <c r="D40" s="40" t="s">
        <v>318</v>
      </c>
      <c r="E40" s="56">
        <v>59.5</v>
      </c>
      <c r="F40" s="68">
        <v>1</v>
      </c>
      <c r="G40" s="68">
        <f t="shared" si="0"/>
        <v>59.5</v>
      </c>
      <c r="H40" s="68">
        <f t="shared" si="1"/>
        <v>35.699999999999996</v>
      </c>
      <c r="I40" s="40" t="s">
        <v>513</v>
      </c>
      <c r="J40" s="40" t="s">
        <v>541</v>
      </c>
      <c r="K40" s="60" t="s">
        <v>347</v>
      </c>
    </row>
    <row r="41" spans="1:11" ht="21.6" x14ac:dyDescent="0.3">
      <c r="A41" s="54">
        <v>34</v>
      </c>
      <c r="B41" s="8" t="s">
        <v>349</v>
      </c>
      <c r="C41" s="39" t="s">
        <v>281</v>
      </c>
      <c r="D41" s="40" t="s">
        <v>318</v>
      </c>
      <c r="E41" s="56">
        <v>35.700000000000003</v>
      </c>
      <c r="F41" s="68">
        <v>1</v>
      </c>
      <c r="G41" s="68">
        <f t="shared" si="0"/>
        <v>35.700000000000003</v>
      </c>
      <c r="H41" s="68">
        <f t="shared" si="1"/>
        <v>21.42</v>
      </c>
      <c r="I41" s="40" t="s">
        <v>513</v>
      </c>
      <c r="J41" s="40" t="s">
        <v>541</v>
      </c>
      <c r="K41" s="60" t="s">
        <v>347</v>
      </c>
    </row>
    <row r="42" spans="1:11" ht="21.6" x14ac:dyDescent="0.3">
      <c r="A42" s="54">
        <v>35</v>
      </c>
      <c r="B42" s="8" t="s">
        <v>357</v>
      </c>
      <c r="C42" s="39">
        <v>2020</v>
      </c>
      <c r="D42" s="40" t="s">
        <v>318</v>
      </c>
      <c r="E42" s="56">
        <v>95.2</v>
      </c>
      <c r="F42" s="68">
        <v>2</v>
      </c>
      <c r="G42" s="68">
        <f t="shared" si="0"/>
        <v>190.4</v>
      </c>
      <c r="H42" s="68">
        <f t="shared" si="1"/>
        <v>114.24</v>
      </c>
      <c r="I42" s="40" t="s">
        <v>513</v>
      </c>
      <c r="J42" s="40" t="s">
        <v>541</v>
      </c>
      <c r="K42" s="60" t="s">
        <v>347</v>
      </c>
    </row>
    <row r="43" spans="1:11" ht="21.6" x14ac:dyDescent="0.3">
      <c r="A43" s="54">
        <v>36</v>
      </c>
      <c r="B43" s="8" t="s">
        <v>350</v>
      </c>
      <c r="C43" s="39" t="s">
        <v>281</v>
      </c>
      <c r="D43" s="40" t="s">
        <v>318</v>
      </c>
      <c r="E43" s="56">
        <v>83.3</v>
      </c>
      <c r="F43" s="68">
        <v>1</v>
      </c>
      <c r="G43" s="68">
        <f t="shared" si="0"/>
        <v>83.3</v>
      </c>
      <c r="H43" s="68">
        <f t="shared" si="1"/>
        <v>49.98</v>
      </c>
      <c r="I43" s="40" t="s">
        <v>513</v>
      </c>
      <c r="J43" s="40" t="s">
        <v>541</v>
      </c>
      <c r="K43" s="60" t="s">
        <v>347</v>
      </c>
    </row>
    <row r="44" spans="1:11" ht="21.6" x14ac:dyDescent="0.3">
      <c r="A44" s="54">
        <v>37</v>
      </c>
      <c r="B44" s="8" t="s">
        <v>358</v>
      </c>
      <c r="C44" s="39" t="s">
        <v>281</v>
      </c>
      <c r="D44" s="40" t="s">
        <v>318</v>
      </c>
      <c r="E44" s="90">
        <v>190.4</v>
      </c>
      <c r="F44" s="68">
        <v>1</v>
      </c>
      <c r="G44" s="68">
        <f t="shared" si="0"/>
        <v>190.4</v>
      </c>
      <c r="H44" s="68">
        <f t="shared" si="1"/>
        <v>114.24</v>
      </c>
      <c r="I44" s="40" t="s">
        <v>513</v>
      </c>
      <c r="J44" s="40" t="s">
        <v>541</v>
      </c>
      <c r="K44" s="60" t="s">
        <v>347</v>
      </c>
    </row>
    <row r="45" spans="1:11" ht="21.6" x14ac:dyDescent="0.3">
      <c r="A45" s="54">
        <v>38</v>
      </c>
      <c r="B45" s="8" t="s">
        <v>359</v>
      </c>
      <c r="C45" s="39">
        <v>2020</v>
      </c>
      <c r="D45" s="40" t="s">
        <v>318</v>
      </c>
      <c r="E45" s="90">
        <v>35.700000000000003</v>
      </c>
      <c r="F45" s="68">
        <v>1</v>
      </c>
      <c r="G45" s="68">
        <f t="shared" si="0"/>
        <v>35.700000000000003</v>
      </c>
      <c r="H45" s="68">
        <f t="shared" si="1"/>
        <v>21.42</v>
      </c>
      <c r="I45" s="40" t="s">
        <v>513</v>
      </c>
      <c r="J45" s="40" t="s">
        <v>541</v>
      </c>
      <c r="K45" s="60" t="s">
        <v>347</v>
      </c>
    </row>
    <row r="46" spans="1:11" ht="21.6" x14ac:dyDescent="0.3">
      <c r="A46" s="54">
        <v>39</v>
      </c>
      <c r="B46" s="8" t="s">
        <v>366</v>
      </c>
      <c r="C46" s="9" t="s">
        <v>252</v>
      </c>
      <c r="D46" s="9" t="s">
        <v>318</v>
      </c>
      <c r="E46" s="9">
        <v>476</v>
      </c>
      <c r="F46" s="11">
        <v>1</v>
      </c>
      <c r="G46" s="68">
        <f t="shared" si="0"/>
        <v>476</v>
      </c>
      <c r="H46" s="68">
        <f t="shared" si="1"/>
        <v>285.59999999999997</v>
      </c>
      <c r="I46" s="40" t="s">
        <v>513</v>
      </c>
      <c r="J46" s="40" t="s">
        <v>541</v>
      </c>
      <c r="K46" s="60" t="s">
        <v>365</v>
      </c>
    </row>
    <row r="47" spans="1:11" ht="21.6" x14ac:dyDescent="0.3">
      <c r="A47" s="54">
        <v>40</v>
      </c>
      <c r="B47" s="8" t="s">
        <v>367</v>
      </c>
      <c r="C47" s="9" t="s">
        <v>252</v>
      </c>
      <c r="D47" s="9" t="s">
        <v>318</v>
      </c>
      <c r="E47" s="9">
        <v>202.3</v>
      </c>
      <c r="F47" s="11">
        <v>1</v>
      </c>
      <c r="G47" s="68">
        <f t="shared" si="0"/>
        <v>202.3</v>
      </c>
      <c r="H47" s="68">
        <f t="shared" si="1"/>
        <v>121.38</v>
      </c>
      <c r="I47" s="40" t="s">
        <v>513</v>
      </c>
      <c r="J47" s="40" t="s">
        <v>541</v>
      </c>
      <c r="K47" s="60" t="s">
        <v>365</v>
      </c>
    </row>
    <row r="48" spans="1:11" ht="21.6" x14ac:dyDescent="0.3">
      <c r="A48" s="54">
        <v>41</v>
      </c>
      <c r="B48" s="8" t="s">
        <v>368</v>
      </c>
      <c r="C48" s="9" t="s">
        <v>252</v>
      </c>
      <c r="D48" s="9" t="s">
        <v>318</v>
      </c>
      <c r="E48" s="9" t="s">
        <v>542</v>
      </c>
      <c r="F48" s="11">
        <v>1</v>
      </c>
      <c r="G48" s="68">
        <f t="shared" si="0"/>
        <v>35.700000000000003</v>
      </c>
      <c r="H48" s="68">
        <f t="shared" si="1"/>
        <v>21.42</v>
      </c>
      <c r="I48" s="40" t="s">
        <v>513</v>
      </c>
      <c r="J48" s="40" t="s">
        <v>541</v>
      </c>
      <c r="K48" s="60" t="s">
        <v>369</v>
      </c>
    </row>
    <row r="49" spans="1:11" ht="21.6" x14ac:dyDescent="0.3">
      <c r="A49" s="54">
        <v>42</v>
      </c>
      <c r="B49" s="8" t="s">
        <v>370</v>
      </c>
      <c r="C49" s="9" t="s">
        <v>252</v>
      </c>
      <c r="D49" s="9" t="s">
        <v>318</v>
      </c>
      <c r="E49" s="9">
        <v>155.88999999999999</v>
      </c>
      <c r="F49" s="11">
        <v>1</v>
      </c>
      <c r="G49" s="68">
        <f t="shared" si="0"/>
        <v>155.88999999999999</v>
      </c>
      <c r="H49" s="68">
        <f t="shared" si="1"/>
        <v>93.533999999999992</v>
      </c>
      <c r="I49" s="40" t="s">
        <v>513</v>
      </c>
      <c r="J49" s="40" t="s">
        <v>541</v>
      </c>
      <c r="K49" s="60" t="s">
        <v>369</v>
      </c>
    </row>
    <row r="50" spans="1:11" ht="21.6" x14ac:dyDescent="0.3">
      <c r="A50" s="54">
        <v>43</v>
      </c>
      <c r="B50" s="8" t="s">
        <v>371</v>
      </c>
      <c r="C50" s="9" t="s">
        <v>252</v>
      </c>
      <c r="D50" s="9" t="s">
        <v>318</v>
      </c>
      <c r="E50" s="9">
        <v>155.88999999999999</v>
      </c>
      <c r="F50" s="11">
        <v>1</v>
      </c>
      <c r="G50" s="68">
        <f t="shared" si="0"/>
        <v>155.88999999999999</v>
      </c>
      <c r="H50" s="68">
        <f t="shared" si="1"/>
        <v>93.533999999999992</v>
      </c>
      <c r="I50" s="40" t="s">
        <v>513</v>
      </c>
      <c r="J50" s="40" t="s">
        <v>541</v>
      </c>
      <c r="K50" s="60" t="s">
        <v>369</v>
      </c>
    </row>
    <row r="51" spans="1:11" ht="21.6" x14ac:dyDescent="0.3">
      <c r="A51" s="54">
        <v>44</v>
      </c>
      <c r="B51" s="8" t="s">
        <v>372</v>
      </c>
      <c r="C51" s="9" t="s">
        <v>252</v>
      </c>
      <c r="D51" s="9" t="s">
        <v>318</v>
      </c>
      <c r="E51" s="9">
        <v>155.88999999999999</v>
      </c>
      <c r="F51" s="11">
        <v>1</v>
      </c>
      <c r="G51" s="68">
        <f t="shared" si="0"/>
        <v>155.88999999999999</v>
      </c>
      <c r="H51" s="68">
        <f t="shared" si="1"/>
        <v>93.533999999999992</v>
      </c>
      <c r="I51" s="40" t="s">
        <v>513</v>
      </c>
      <c r="J51" s="40" t="s">
        <v>541</v>
      </c>
      <c r="K51" s="60" t="s">
        <v>369</v>
      </c>
    </row>
    <row r="52" spans="1:11" ht="21.6" x14ac:dyDescent="0.3">
      <c r="A52" s="54">
        <v>45</v>
      </c>
      <c r="B52" s="8" t="s">
        <v>373</v>
      </c>
      <c r="C52" s="9" t="s">
        <v>252</v>
      </c>
      <c r="D52" s="9" t="s">
        <v>318</v>
      </c>
      <c r="E52" s="9">
        <v>155.88999999999999</v>
      </c>
      <c r="F52" s="11">
        <v>1</v>
      </c>
      <c r="G52" s="68">
        <f t="shared" si="0"/>
        <v>155.88999999999999</v>
      </c>
      <c r="H52" s="68">
        <f t="shared" si="1"/>
        <v>93.533999999999992</v>
      </c>
      <c r="I52" s="40" t="s">
        <v>513</v>
      </c>
      <c r="J52" s="40" t="s">
        <v>541</v>
      </c>
      <c r="K52" s="60" t="s">
        <v>369</v>
      </c>
    </row>
    <row r="53" spans="1:11" ht="21.6" x14ac:dyDescent="0.3">
      <c r="A53" s="54">
        <v>46</v>
      </c>
      <c r="B53" s="8" t="s">
        <v>374</v>
      </c>
      <c r="C53" s="9" t="s">
        <v>252</v>
      </c>
      <c r="D53" s="9" t="s">
        <v>318</v>
      </c>
      <c r="E53" s="9">
        <v>345.1</v>
      </c>
      <c r="F53" s="11">
        <v>1</v>
      </c>
      <c r="G53" s="68">
        <f t="shared" si="0"/>
        <v>345.1</v>
      </c>
      <c r="H53" s="68">
        <f t="shared" si="1"/>
        <v>207.06</v>
      </c>
      <c r="I53" s="40" t="s">
        <v>513</v>
      </c>
      <c r="J53" s="40" t="s">
        <v>541</v>
      </c>
      <c r="K53" s="60" t="s">
        <v>369</v>
      </c>
    </row>
    <row r="54" spans="1:11" ht="21.6" x14ac:dyDescent="0.3">
      <c r="A54" s="54">
        <v>47</v>
      </c>
      <c r="B54" s="8" t="s">
        <v>375</v>
      </c>
      <c r="C54" s="9" t="s">
        <v>252</v>
      </c>
      <c r="D54" s="9" t="s">
        <v>318</v>
      </c>
      <c r="E54" s="9">
        <v>345.1</v>
      </c>
      <c r="F54" s="11">
        <v>1</v>
      </c>
      <c r="G54" s="68">
        <f t="shared" si="0"/>
        <v>345.1</v>
      </c>
      <c r="H54" s="68">
        <f t="shared" si="1"/>
        <v>207.06</v>
      </c>
      <c r="I54" s="40" t="s">
        <v>513</v>
      </c>
      <c r="J54" s="40" t="s">
        <v>541</v>
      </c>
      <c r="K54" s="60" t="s">
        <v>369</v>
      </c>
    </row>
    <row r="55" spans="1:11" ht="21.6" x14ac:dyDescent="0.3">
      <c r="A55" s="54">
        <v>48</v>
      </c>
      <c r="B55" s="8" t="s">
        <v>376</v>
      </c>
      <c r="C55" s="9" t="s">
        <v>252</v>
      </c>
      <c r="D55" s="9" t="s">
        <v>318</v>
      </c>
      <c r="E55" s="9">
        <v>267.75</v>
      </c>
      <c r="F55" s="11">
        <v>1</v>
      </c>
      <c r="G55" s="68">
        <f t="shared" si="0"/>
        <v>267.75</v>
      </c>
      <c r="H55" s="68">
        <f t="shared" si="1"/>
        <v>160.65</v>
      </c>
      <c r="I55" s="40" t="s">
        <v>513</v>
      </c>
      <c r="J55" s="40" t="s">
        <v>541</v>
      </c>
      <c r="K55" s="60" t="s">
        <v>369</v>
      </c>
    </row>
    <row r="56" spans="1:11" ht="21.6" x14ac:dyDescent="0.3">
      <c r="A56" s="54">
        <v>49</v>
      </c>
      <c r="B56" s="8" t="s">
        <v>377</v>
      </c>
      <c r="C56" s="9" t="s">
        <v>252</v>
      </c>
      <c r="D56" s="9" t="s">
        <v>318</v>
      </c>
      <c r="E56" s="9">
        <v>267.75</v>
      </c>
      <c r="F56" s="11">
        <v>1</v>
      </c>
      <c r="G56" s="68">
        <f t="shared" si="0"/>
        <v>267.75</v>
      </c>
      <c r="H56" s="68">
        <f t="shared" si="1"/>
        <v>160.65</v>
      </c>
      <c r="I56" s="40" t="s">
        <v>513</v>
      </c>
      <c r="J56" s="40" t="s">
        <v>541</v>
      </c>
      <c r="K56" s="60" t="s">
        <v>369</v>
      </c>
    </row>
    <row r="57" spans="1:11" ht="21.6" x14ac:dyDescent="0.3">
      <c r="A57" s="54">
        <v>50</v>
      </c>
      <c r="B57" s="8" t="s">
        <v>378</v>
      </c>
      <c r="C57" s="9" t="s">
        <v>252</v>
      </c>
      <c r="D57" s="9" t="s">
        <v>318</v>
      </c>
      <c r="E57" s="9">
        <v>267.75</v>
      </c>
      <c r="F57" s="11">
        <v>1</v>
      </c>
      <c r="G57" s="68">
        <f t="shared" si="0"/>
        <v>267.75</v>
      </c>
      <c r="H57" s="68">
        <f t="shared" si="1"/>
        <v>160.65</v>
      </c>
      <c r="I57" s="40" t="s">
        <v>513</v>
      </c>
      <c r="J57" s="40" t="s">
        <v>541</v>
      </c>
      <c r="K57" s="60" t="s">
        <v>369</v>
      </c>
    </row>
    <row r="58" spans="1:11" ht="21.6" x14ac:dyDescent="0.3">
      <c r="A58" s="54">
        <v>51</v>
      </c>
      <c r="B58" s="8" t="s">
        <v>379</v>
      </c>
      <c r="C58" s="9" t="s">
        <v>252</v>
      </c>
      <c r="D58" s="9" t="s">
        <v>318</v>
      </c>
      <c r="E58" s="9">
        <v>267.75</v>
      </c>
      <c r="F58" s="11">
        <v>1</v>
      </c>
      <c r="G58" s="68">
        <f t="shared" si="0"/>
        <v>267.75</v>
      </c>
      <c r="H58" s="68">
        <f t="shared" si="1"/>
        <v>160.65</v>
      </c>
      <c r="I58" s="40" t="s">
        <v>513</v>
      </c>
      <c r="J58" s="40" t="s">
        <v>541</v>
      </c>
      <c r="K58" s="60" t="s">
        <v>369</v>
      </c>
    </row>
    <row r="59" spans="1:11" ht="21.6" x14ac:dyDescent="0.3">
      <c r="A59" s="54">
        <v>52</v>
      </c>
      <c r="B59" s="8" t="s">
        <v>380</v>
      </c>
      <c r="C59" s="9" t="s">
        <v>252</v>
      </c>
      <c r="D59" s="9" t="s">
        <v>318</v>
      </c>
      <c r="E59" s="9">
        <v>267.75</v>
      </c>
      <c r="F59" s="11">
        <v>1</v>
      </c>
      <c r="G59" s="68">
        <f t="shared" si="0"/>
        <v>267.75</v>
      </c>
      <c r="H59" s="68">
        <f t="shared" si="1"/>
        <v>160.65</v>
      </c>
      <c r="I59" s="40" t="s">
        <v>513</v>
      </c>
      <c r="J59" s="40" t="s">
        <v>541</v>
      </c>
      <c r="K59" s="60" t="s">
        <v>369</v>
      </c>
    </row>
    <row r="60" spans="1:11" ht="21.6" x14ac:dyDescent="0.3">
      <c r="A60" s="54">
        <v>53</v>
      </c>
      <c r="B60" s="8" t="s">
        <v>381</v>
      </c>
      <c r="C60" s="9" t="s">
        <v>252</v>
      </c>
      <c r="D60" s="9" t="s">
        <v>318</v>
      </c>
      <c r="E60" s="9">
        <v>267.75</v>
      </c>
      <c r="F60" s="11">
        <v>1</v>
      </c>
      <c r="G60" s="68">
        <f t="shared" si="0"/>
        <v>267.75</v>
      </c>
      <c r="H60" s="68">
        <f t="shared" si="1"/>
        <v>160.65</v>
      </c>
      <c r="I60" s="40" t="s">
        <v>513</v>
      </c>
      <c r="J60" s="40" t="s">
        <v>541</v>
      </c>
      <c r="K60" s="60" t="s">
        <v>369</v>
      </c>
    </row>
    <row r="61" spans="1:11" ht="21.6" x14ac:dyDescent="0.3">
      <c r="A61" s="54">
        <v>54</v>
      </c>
      <c r="B61" s="8" t="s">
        <v>382</v>
      </c>
      <c r="C61" s="9" t="s">
        <v>252</v>
      </c>
      <c r="D61" s="9" t="s">
        <v>318</v>
      </c>
      <c r="E61" s="9">
        <v>267.75</v>
      </c>
      <c r="F61" s="11">
        <v>1</v>
      </c>
      <c r="G61" s="68">
        <f t="shared" si="0"/>
        <v>267.75</v>
      </c>
      <c r="H61" s="68">
        <f t="shared" si="1"/>
        <v>160.65</v>
      </c>
      <c r="I61" s="40" t="s">
        <v>513</v>
      </c>
      <c r="J61" s="40" t="s">
        <v>541</v>
      </c>
      <c r="K61" s="60" t="s">
        <v>369</v>
      </c>
    </row>
    <row r="62" spans="1:11" ht="21.6" x14ac:dyDescent="0.3">
      <c r="A62" s="54">
        <v>55</v>
      </c>
      <c r="B62" s="8" t="s">
        <v>383</v>
      </c>
      <c r="C62" s="9" t="s">
        <v>252</v>
      </c>
      <c r="D62" s="9" t="s">
        <v>318</v>
      </c>
      <c r="E62" s="9">
        <v>267.75</v>
      </c>
      <c r="F62" s="11">
        <v>1</v>
      </c>
      <c r="G62" s="68">
        <f t="shared" si="0"/>
        <v>267.75</v>
      </c>
      <c r="H62" s="68">
        <f t="shared" si="1"/>
        <v>160.65</v>
      </c>
      <c r="I62" s="40" t="s">
        <v>513</v>
      </c>
      <c r="J62" s="40" t="s">
        <v>541</v>
      </c>
      <c r="K62" s="60" t="s">
        <v>369</v>
      </c>
    </row>
    <row r="63" spans="1:11" ht="21.6" x14ac:dyDescent="0.3">
      <c r="A63" s="54">
        <v>56</v>
      </c>
      <c r="B63" s="8" t="s">
        <v>384</v>
      </c>
      <c r="C63" s="9" t="s">
        <v>252</v>
      </c>
      <c r="D63" s="9" t="s">
        <v>318</v>
      </c>
      <c r="E63" s="9">
        <v>552.16</v>
      </c>
      <c r="F63" s="11">
        <v>1</v>
      </c>
      <c r="G63" s="68">
        <f t="shared" si="0"/>
        <v>552.16</v>
      </c>
      <c r="H63" s="68">
        <f t="shared" si="1"/>
        <v>331.29599999999999</v>
      </c>
      <c r="I63" s="40" t="s">
        <v>513</v>
      </c>
      <c r="J63" s="40" t="s">
        <v>541</v>
      </c>
      <c r="K63" s="60" t="s">
        <v>369</v>
      </c>
    </row>
    <row r="64" spans="1:11" ht="21.6" x14ac:dyDescent="0.3">
      <c r="A64" s="54">
        <v>57</v>
      </c>
      <c r="B64" s="8" t="s">
        <v>385</v>
      </c>
      <c r="C64" s="9" t="s">
        <v>252</v>
      </c>
      <c r="D64" s="9" t="s">
        <v>318</v>
      </c>
      <c r="E64" s="9">
        <v>552.16</v>
      </c>
      <c r="F64" s="11">
        <v>1</v>
      </c>
      <c r="G64" s="68">
        <f t="shared" si="0"/>
        <v>552.16</v>
      </c>
      <c r="H64" s="68">
        <f t="shared" si="1"/>
        <v>331.29599999999999</v>
      </c>
      <c r="I64" s="40" t="s">
        <v>513</v>
      </c>
      <c r="J64" s="40" t="s">
        <v>541</v>
      </c>
      <c r="K64" s="60" t="s">
        <v>369</v>
      </c>
    </row>
    <row r="65" spans="1:11" ht="21.6" x14ac:dyDescent="0.3">
      <c r="A65" s="54">
        <v>58</v>
      </c>
      <c r="B65" s="8" t="s">
        <v>386</v>
      </c>
      <c r="C65" s="9" t="s">
        <v>252</v>
      </c>
      <c r="D65" s="9" t="s">
        <v>318</v>
      </c>
      <c r="E65" s="9">
        <v>803.25</v>
      </c>
      <c r="F65" s="11">
        <v>1</v>
      </c>
      <c r="G65" s="68">
        <f t="shared" si="0"/>
        <v>803.25</v>
      </c>
      <c r="H65" s="68">
        <f t="shared" si="1"/>
        <v>481.95</v>
      </c>
      <c r="I65" s="40" t="s">
        <v>513</v>
      </c>
      <c r="J65" s="40" t="s">
        <v>541</v>
      </c>
      <c r="K65" s="60" t="s">
        <v>369</v>
      </c>
    </row>
    <row r="66" spans="1:11" ht="21.6" x14ac:dyDescent="0.3">
      <c r="A66" s="54">
        <v>59</v>
      </c>
      <c r="B66" s="8" t="s">
        <v>387</v>
      </c>
      <c r="C66" s="9" t="s">
        <v>252</v>
      </c>
      <c r="D66" s="9" t="s">
        <v>318</v>
      </c>
      <c r="E66" s="9">
        <v>803.25</v>
      </c>
      <c r="F66" s="11">
        <v>1</v>
      </c>
      <c r="G66" s="68">
        <f t="shared" si="0"/>
        <v>803.25</v>
      </c>
      <c r="H66" s="68">
        <f t="shared" si="1"/>
        <v>481.95</v>
      </c>
      <c r="I66" s="40" t="s">
        <v>513</v>
      </c>
      <c r="J66" s="40" t="s">
        <v>541</v>
      </c>
      <c r="K66" s="60" t="s">
        <v>369</v>
      </c>
    </row>
    <row r="67" spans="1:11" ht="21.6" x14ac:dyDescent="0.3">
      <c r="A67" s="54">
        <v>60</v>
      </c>
      <c r="B67" s="8" t="s">
        <v>388</v>
      </c>
      <c r="C67" s="9" t="s">
        <v>252</v>
      </c>
      <c r="D67" s="9" t="s">
        <v>318</v>
      </c>
      <c r="E67" s="9">
        <v>803.25</v>
      </c>
      <c r="F67" s="11">
        <v>1</v>
      </c>
      <c r="G67" s="68">
        <f t="shared" si="0"/>
        <v>803.25</v>
      </c>
      <c r="H67" s="68">
        <f t="shared" si="1"/>
        <v>481.95</v>
      </c>
      <c r="I67" s="40" t="s">
        <v>513</v>
      </c>
      <c r="J67" s="40" t="s">
        <v>541</v>
      </c>
      <c r="K67" s="60" t="s">
        <v>369</v>
      </c>
    </row>
    <row r="68" spans="1:11" ht="21.6" x14ac:dyDescent="0.3">
      <c r="A68" s="54">
        <v>61</v>
      </c>
      <c r="B68" s="8" t="s">
        <v>389</v>
      </c>
      <c r="C68" s="9" t="s">
        <v>252</v>
      </c>
      <c r="D68" s="9" t="s">
        <v>318</v>
      </c>
      <c r="E68" s="9">
        <v>803.25</v>
      </c>
      <c r="F68" s="11">
        <v>1</v>
      </c>
      <c r="G68" s="68">
        <f t="shared" si="0"/>
        <v>803.25</v>
      </c>
      <c r="H68" s="68">
        <f t="shared" si="1"/>
        <v>481.95</v>
      </c>
      <c r="I68" s="40" t="s">
        <v>513</v>
      </c>
      <c r="J68" s="40" t="s">
        <v>541</v>
      </c>
      <c r="K68" s="60" t="s">
        <v>369</v>
      </c>
    </row>
    <row r="69" spans="1:11" ht="21.6" x14ac:dyDescent="0.3">
      <c r="A69" s="54">
        <v>62</v>
      </c>
      <c r="B69" s="8" t="s">
        <v>390</v>
      </c>
      <c r="C69" s="9" t="s">
        <v>252</v>
      </c>
      <c r="D69" s="9" t="s">
        <v>318</v>
      </c>
      <c r="E69" s="9">
        <v>2760.8</v>
      </c>
      <c r="F69" s="11">
        <v>1</v>
      </c>
      <c r="G69" s="68">
        <f t="shared" si="0"/>
        <v>2760.8</v>
      </c>
      <c r="H69" s="68">
        <f t="shared" si="1"/>
        <v>1656.48</v>
      </c>
      <c r="I69" s="40" t="s">
        <v>513</v>
      </c>
      <c r="J69" s="40" t="s">
        <v>541</v>
      </c>
      <c r="K69" s="60" t="s">
        <v>369</v>
      </c>
    </row>
    <row r="70" spans="1:11" ht="21.6" x14ac:dyDescent="0.3">
      <c r="A70" s="54">
        <v>63</v>
      </c>
      <c r="B70" s="8" t="s">
        <v>391</v>
      </c>
      <c r="C70" s="9" t="s">
        <v>252</v>
      </c>
      <c r="D70" s="9" t="s">
        <v>318</v>
      </c>
      <c r="E70" s="9">
        <v>7.14</v>
      </c>
      <c r="F70" s="11">
        <v>5</v>
      </c>
      <c r="G70" s="68">
        <f t="shared" si="0"/>
        <v>35.699999999999996</v>
      </c>
      <c r="H70" s="68">
        <f t="shared" si="1"/>
        <v>21.419999999999998</v>
      </c>
      <c r="I70" s="40" t="s">
        <v>513</v>
      </c>
      <c r="J70" s="40" t="s">
        <v>541</v>
      </c>
      <c r="K70" s="60" t="s">
        <v>369</v>
      </c>
    </row>
    <row r="71" spans="1:11" ht="21.6" x14ac:dyDescent="0.3">
      <c r="A71" s="54">
        <v>64</v>
      </c>
      <c r="B71" s="8" t="s">
        <v>392</v>
      </c>
      <c r="C71" s="9" t="s">
        <v>252</v>
      </c>
      <c r="D71" s="9" t="s">
        <v>318</v>
      </c>
      <c r="E71" s="9">
        <v>23.8</v>
      </c>
      <c r="F71" s="11">
        <v>2</v>
      </c>
      <c r="G71" s="68">
        <f t="shared" si="0"/>
        <v>47.6</v>
      </c>
      <c r="H71" s="68">
        <f t="shared" si="1"/>
        <v>28.56</v>
      </c>
      <c r="I71" s="40" t="s">
        <v>513</v>
      </c>
      <c r="J71" s="40" t="s">
        <v>541</v>
      </c>
      <c r="K71" s="60" t="s">
        <v>369</v>
      </c>
    </row>
    <row r="72" spans="1:11" ht="21.6" x14ac:dyDescent="0.3">
      <c r="A72" s="54">
        <v>65</v>
      </c>
      <c r="B72" s="8" t="s">
        <v>393</v>
      </c>
      <c r="C72" s="9" t="s">
        <v>252</v>
      </c>
      <c r="D72" s="9" t="s">
        <v>318</v>
      </c>
      <c r="E72" s="9">
        <v>142.80000000000001</v>
      </c>
      <c r="F72" s="11">
        <v>1</v>
      </c>
      <c r="G72" s="68">
        <f t="shared" si="0"/>
        <v>142.80000000000001</v>
      </c>
      <c r="H72" s="68">
        <f t="shared" si="1"/>
        <v>85.68</v>
      </c>
      <c r="I72" s="40" t="s">
        <v>513</v>
      </c>
      <c r="J72" s="40" t="s">
        <v>541</v>
      </c>
      <c r="K72" s="60" t="s">
        <v>369</v>
      </c>
    </row>
    <row r="73" spans="1:11" ht="21.6" x14ac:dyDescent="0.3">
      <c r="A73" s="54">
        <v>66</v>
      </c>
      <c r="B73" s="8" t="s">
        <v>394</v>
      </c>
      <c r="C73" s="9" t="s">
        <v>252</v>
      </c>
      <c r="D73" s="9" t="s">
        <v>13</v>
      </c>
      <c r="E73" s="9">
        <v>178.5</v>
      </c>
      <c r="F73" s="11">
        <v>1</v>
      </c>
      <c r="G73" s="68">
        <f t="shared" ref="G73:G136" si="2">E73*F73</f>
        <v>178.5</v>
      </c>
      <c r="H73" s="68">
        <f t="shared" ref="H73:H136" si="3">E73*F73*0.6</f>
        <v>107.1</v>
      </c>
      <c r="I73" s="40" t="s">
        <v>513</v>
      </c>
      <c r="J73" s="40" t="s">
        <v>541</v>
      </c>
      <c r="K73" s="60" t="s">
        <v>369</v>
      </c>
    </row>
    <row r="74" spans="1:11" ht="21.6" x14ac:dyDescent="0.3">
      <c r="A74" s="54">
        <v>67</v>
      </c>
      <c r="B74" s="8" t="s">
        <v>395</v>
      </c>
      <c r="C74" s="9" t="s">
        <v>252</v>
      </c>
      <c r="D74" s="9" t="s">
        <v>318</v>
      </c>
      <c r="E74" s="9">
        <v>138</v>
      </c>
      <c r="F74" s="11">
        <v>2</v>
      </c>
      <c r="G74" s="68">
        <f t="shared" si="2"/>
        <v>276</v>
      </c>
      <c r="H74" s="68">
        <f t="shared" si="3"/>
        <v>165.6</v>
      </c>
      <c r="I74" s="40" t="s">
        <v>513</v>
      </c>
      <c r="J74" s="40" t="s">
        <v>541</v>
      </c>
      <c r="K74" s="60" t="s">
        <v>369</v>
      </c>
    </row>
    <row r="75" spans="1:11" ht="21.6" x14ac:dyDescent="0.3">
      <c r="A75" s="54">
        <v>68</v>
      </c>
      <c r="B75" s="8" t="s">
        <v>396</v>
      </c>
      <c r="C75" s="9" t="s">
        <v>252</v>
      </c>
      <c r="D75" s="9" t="s">
        <v>318</v>
      </c>
      <c r="E75" s="9">
        <v>5.9</v>
      </c>
      <c r="F75" s="11">
        <v>60</v>
      </c>
      <c r="G75" s="68">
        <f t="shared" si="2"/>
        <v>354</v>
      </c>
      <c r="H75" s="68">
        <f t="shared" si="3"/>
        <v>212.4</v>
      </c>
      <c r="I75" s="40" t="s">
        <v>513</v>
      </c>
      <c r="J75" s="40" t="s">
        <v>541</v>
      </c>
      <c r="K75" s="60" t="s">
        <v>369</v>
      </c>
    </row>
    <row r="76" spans="1:11" ht="21.6" x14ac:dyDescent="0.3">
      <c r="A76" s="54">
        <v>69</v>
      </c>
      <c r="B76" s="8" t="s">
        <v>397</v>
      </c>
      <c r="C76" s="9" t="s">
        <v>252</v>
      </c>
      <c r="D76" s="9" t="s">
        <v>318</v>
      </c>
      <c r="E76" s="9">
        <v>5.26</v>
      </c>
      <c r="F76" s="11">
        <v>70</v>
      </c>
      <c r="G76" s="68">
        <f t="shared" si="2"/>
        <v>368.2</v>
      </c>
      <c r="H76" s="68">
        <f t="shared" si="3"/>
        <v>220.92</v>
      </c>
      <c r="I76" s="40" t="s">
        <v>513</v>
      </c>
      <c r="J76" s="40" t="s">
        <v>541</v>
      </c>
      <c r="K76" s="60" t="s">
        <v>369</v>
      </c>
    </row>
    <row r="77" spans="1:11" ht="21.6" x14ac:dyDescent="0.3">
      <c r="A77" s="54">
        <v>70</v>
      </c>
      <c r="B77" s="8" t="s">
        <v>398</v>
      </c>
      <c r="C77" s="9" t="s">
        <v>252</v>
      </c>
      <c r="D77" s="9" t="s">
        <v>318</v>
      </c>
      <c r="E77" s="9">
        <v>46</v>
      </c>
      <c r="F77" s="11">
        <v>2</v>
      </c>
      <c r="G77" s="68">
        <f t="shared" si="2"/>
        <v>92</v>
      </c>
      <c r="H77" s="68">
        <f t="shared" si="3"/>
        <v>55.199999999999996</v>
      </c>
      <c r="I77" s="40" t="s">
        <v>513</v>
      </c>
      <c r="J77" s="40" t="s">
        <v>541</v>
      </c>
      <c r="K77" s="60" t="s">
        <v>369</v>
      </c>
    </row>
    <row r="78" spans="1:11" ht="21.6" x14ac:dyDescent="0.3">
      <c r="A78" s="54">
        <v>71</v>
      </c>
      <c r="B78" s="8" t="s">
        <v>400</v>
      </c>
      <c r="C78" s="9" t="s">
        <v>221</v>
      </c>
      <c r="D78" s="9" t="s">
        <v>318</v>
      </c>
      <c r="E78" s="9">
        <v>123.76</v>
      </c>
      <c r="F78" s="11">
        <v>1</v>
      </c>
      <c r="G78" s="68">
        <f t="shared" si="2"/>
        <v>123.76</v>
      </c>
      <c r="H78" s="68">
        <f t="shared" si="3"/>
        <v>74.256</v>
      </c>
      <c r="I78" s="40" t="s">
        <v>513</v>
      </c>
      <c r="J78" s="40" t="s">
        <v>541</v>
      </c>
      <c r="K78" s="8" t="s">
        <v>319</v>
      </c>
    </row>
    <row r="79" spans="1:11" ht="21.6" x14ac:dyDescent="0.3">
      <c r="A79" s="54">
        <v>72</v>
      </c>
      <c r="B79" s="8" t="s">
        <v>401</v>
      </c>
      <c r="C79" s="9" t="s">
        <v>221</v>
      </c>
      <c r="D79" s="9" t="s">
        <v>13</v>
      </c>
      <c r="E79" s="9">
        <v>4869.66</v>
      </c>
      <c r="F79" s="11">
        <v>1</v>
      </c>
      <c r="G79" s="68">
        <f t="shared" si="2"/>
        <v>4869.66</v>
      </c>
      <c r="H79" s="68">
        <f t="shared" si="3"/>
        <v>2921.7959999999998</v>
      </c>
      <c r="I79" s="40" t="s">
        <v>513</v>
      </c>
      <c r="J79" s="40" t="s">
        <v>541</v>
      </c>
      <c r="K79" s="8" t="s">
        <v>319</v>
      </c>
    </row>
    <row r="80" spans="1:11" ht="21.6" x14ac:dyDescent="0.3">
      <c r="A80" s="54">
        <v>73</v>
      </c>
      <c r="B80" s="8" t="s">
        <v>402</v>
      </c>
      <c r="C80" s="9" t="s">
        <v>221</v>
      </c>
      <c r="D80" s="9" t="s">
        <v>13</v>
      </c>
      <c r="E80" s="9">
        <v>5109.1000000000004</v>
      </c>
      <c r="F80" s="11">
        <v>1</v>
      </c>
      <c r="G80" s="68">
        <f t="shared" si="2"/>
        <v>5109.1000000000004</v>
      </c>
      <c r="H80" s="68">
        <f t="shared" si="3"/>
        <v>3065.46</v>
      </c>
      <c r="I80" s="40" t="s">
        <v>513</v>
      </c>
      <c r="J80" s="40" t="s">
        <v>541</v>
      </c>
      <c r="K80" s="8" t="s">
        <v>319</v>
      </c>
    </row>
    <row r="81" spans="1:11" ht="21.6" x14ac:dyDescent="0.3">
      <c r="A81" s="54">
        <v>74</v>
      </c>
      <c r="B81" s="8" t="s">
        <v>403</v>
      </c>
      <c r="C81" s="9" t="s">
        <v>221</v>
      </c>
      <c r="D81" s="9" t="s">
        <v>13</v>
      </c>
      <c r="E81" s="9">
        <v>5448.7</v>
      </c>
      <c r="F81" s="11">
        <v>1</v>
      </c>
      <c r="G81" s="68">
        <f t="shared" si="2"/>
        <v>5448.7</v>
      </c>
      <c r="H81" s="68">
        <f t="shared" si="3"/>
        <v>3269.22</v>
      </c>
      <c r="I81" s="40" t="s">
        <v>513</v>
      </c>
      <c r="J81" s="40" t="s">
        <v>541</v>
      </c>
      <c r="K81" s="8" t="s">
        <v>319</v>
      </c>
    </row>
    <row r="82" spans="1:11" ht="21.6" x14ac:dyDescent="0.3">
      <c r="A82" s="54">
        <v>75</v>
      </c>
      <c r="B82" s="8" t="s">
        <v>404</v>
      </c>
      <c r="C82" s="9" t="s">
        <v>221</v>
      </c>
      <c r="D82" s="9" t="s">
        <v>13</v>
      </c>
      <c r="E82" s="9">
        <v>7201.8</v>
      </c>
      <c r="F82" s="11">
        <v>1</v>
      </c>
      <c r="G82" s="68">
        <f t="shared" si="2"/>
        <v>7201.8</v>
      </c>
      <c r="H82" s="68">
        <f t="shared" si="3"/>
        <v>4321.08</v>
      </c>
      <c r="I82" s="40" t="s">
        <v>513</v>
      </c>
      <c r="J82" s="40" t="s">
        <v>541</v>
      </c>
      <c r="K82" s="8" t="s">
        <v>319</v>
      </c>
    </row>
    <row r="83" spans="1:11" ht="21.6" x14ac:dyDescent="0.3">
      <c r="A83" s="54">
        <v>76</v>
      </c>
      <c r="B83" s="8" t="s">
        <v>405</v>
      </c>
      <c r="C83" s="9" t="s">
        <v>221</v>
      </c>
      <c r="D83" s="9" t="s">
        <v>13</v>
      </c>
      <c r="E83" s="9">
        <v>3792</v>
      </c>
      <c r="F83" s="11">
        <v>1</v>
      </c>
      <c r="G83" s="68">
        <f t="shared" si="2"/>
        <v>3792</v>
      </c>
      <c r="H83" s="68">
        <f t="shared" si="3"/>
        <v>2275.1999999999998</v>
      </c>
      <c r="I83" s="40" t="s">
        <v>513</v>
      </c>
      <c r="J83" s="40" t="s">
        <v>541</v>
      </c>
      <c r="K83" s="8" t="s">
        <v>319</v>
      </c>
    </row>
    <row r="84" spans="1:11" ht="21.6" x14ac:dyDescent="0.3">
      <c r="A84" s="54">
        <v>77</v>
      </c>
      <c r="B84" s="8" t="s">
        <v>406</v>
      </c>
      <c r="C84" s="9" t="s">
        <v>221</v>
      </c>
      <c r="D84" s="9" t="s">
        <v>13</v>
      </c>
      <c r="E84" s="9">
        <v>4510.5</v>
      </c>
      <c r="F84" s="11">
        <v>1</v>
      </c>
      <c r="G84" s="68">
        <f t="shared" si="2"/>
        <v>4510.5</v>
      </c>
      <c r="H84" s="68">
        <f t="shared" si="3"/>
        <v>2706.2999999999997</v>
      </c>
      <c r="I84" s="40" t="s">
        <v>513</v>
      </c>
      <c r="J84" s="40" t="s">
        <v>541</v>
      </c>
      <c r="K84" s="8" t="s">
        <v>319</v>
      </c>
    </row>
    <row r="85" spans="1:11" ht="21.6" x14ac:dyDescent="0.3">
      <c r="A85" s="54">
        <v>78</v>
      </c>
      <c r="B85" s="8" t="s">
        <v>407</v>
      </c>
      <c r="C85" s="9" t="s">
        <v>221</v>
      </c>
      <c r="D85" s="9" t="s">
        <v>13</v>
      </c>
      <c r="E85" s="9">
        <v>4430.7</v>
      </c>
      <c r="F85" s="11">
        <v>1</v>
      </c>
      <c r="G85" s="68">
        <f t="shared" si="2"/>
        <v>4430.7</v>
      </c>
      <c r="H85" s="68">
        <f t="shared" si="3"/>
        <v>2658.4199999999996</v>
      </c>
      <c r="I85" s="40" t="s">
        <v>513</v>
      </c>
      <c r="J85" s="40" t="s">
        <v>541</v>
      </c>
      <c r="K85" s="8" t="s">
        <v>319</v>
      </c>
    </row>
    <row r="86" spans="1:11" ht="21.6" x14ac:dyDescent="0.3">
      <c r="A86" s="54">
        <v>79</v>
      </c>
      <c r="B86" s="8" t="s">
        <v>408</v>
      </c>
      <c r="C86" s="9" t="s">
        <v>221</v>
      </c>
      <c r="D86" s="9" t="s">
        <v>13</v>
      </c>
      <c r="E86" s="9">
        <v>5864.8</v>
      </c>
      <c r="F86" s="11">
        <v>1</v>
      </c>
      <c r="G86" s="68">
        <f t="shared" si="2"/>
        <v>5864.8</v>
      </c>
      <c r="H86" s="68">
        <f t="shared" si="3"/>
        <v>3518.88</v>
      </c>
      <c r="I86" s="40" t="s">
        <v>513</v>
      </c>
      <c r="J86" s="40" t="s">
        <v>541</v>
      </c>
      <c r="K86" s="8" t="s">
        <v>319</v>
      </c>
    </row>
    <row r="87" spans="1:11" ht="21.6" x14ac:dyDescent="0.3">
      <c r="A87" s="54">
        <v>80</v>
      </c>
      <c r="B87" s="8" t="s">
        <v>409</v>
      </c>
      <c r="C87" s="9" t="s">
        <v>221</v>
      </c>
      <c r="D87" s="9" t="s">
        <v>13</v>
      </c>
      <c r="E87" s="9">
        <v>5009.3999999999996</v>
      </c>
      <c r="F87" s="11">
        <v>1</v>
      </c>
      <c r="G87" s="68">
        <f t="shared" si="2"/>
        <v>5009.3999999999996</v>
      </c>
      <c r="H87" s="68">
        <f t="shared" si="3"/>
        <v>3005.64</v>
      </c>
      <c r="I87" s="40" t="s">
        <v>513</v>
      </c>
      <c r="J87" s="40" t="s">
        <v>541</v>
      </c>
      <c r="K87" s="8" t="s">
        <v>319</v>
      </c>
    </row>
    <row r="88" spans="1:11" ht="21.6" x14ac:dyDescent="0.3">
      <c r="A88" s="54">
        <v>81</v>
      </c>
      <c r="B88" s="8" t="s">
        <v>410</v>
      </c>
      <c r="C88" s="9" t="s">
        <v>221</v>
      </c>
      <c r="D88" s="9" t="s">
        <v>13</v>
      </c>
      <c r="E88" s="9">
        <v>4849.8</v>
      </c>
      <c r="F88" s="11">
        <v>1</v>
      </c>
      <c r="G88" s="68">
        <f t="shared" si="2"/>
        <v>4849.8</v>
      </c>
      <c r="H88" s="68">
        <f t="shared" si="3"/>
        <v>2909.88</v>
      </c>
      <c r="I88" s="40" t="s">
        <v>513</v>
      </c>
      <c r="J88" s="40" t="s">
        <v>541</v>
      </c>
      <c r="K88" s="8" t="s">
        <v>319</v>
      </c>
    </row>
    <row r="89" spans="1:11" ht="21.6" x14ac:dyDescent="0.3">
      <c r="A89" s="54">
        <v>82</v>
      </c>
      <c r="B89" s="8" t="s">
        <v>411</v>
      </c>
      <c r="C89" s="9" t="s">
        <v>221</v>
      </c>
      <c r="D89" s="9" t="s">
        <v>13</v>
      </c>
      <c r="E89" s="9">
        <v>5508.61</v>
      </c>
      <c r="F89" s="11">
        <v>1</v>
      </c>
      <c r="G89" s="68">
        <f t="shared" si="2"/>
        <v>5508.61</v>
      </c>
      <c r="H89" s="68">
        <f t="shared" si="3"/>
        <v>3305.1659999999997</v>
      </c>
      <c r="I89" s="40" t="s">
        <v>513</v>
      </c>
      <c r="J89" s="40" t="s">
        <v>541</v>
      </c>
      <c r="K89" s="8" t="s">
        <v>319</v>
      </c>
    </row>
    <row r="90" spans="1:11" ht="21.6" x14ac:dyDescent="0.3">
      <c r="A90" s="54">
        <v>83</v>
      </c>
      <c r="B90" s="8" t="s">
        <v>412</v>
      </c>
      <c r="C90" s="9" t="s">
        <v>221</v>
      </c>
      <c r="D90" s="9" t="s">
        <v>13</v>
      </c>
      <c r="E90" s="9">
        <v>4710.1000000000004</v>
      </c>
      <c r="F90" s="11">
        <v>1</v>
      </c>
      <c r="G90" s="68">
        <f t="shared" si="2"/>
        <v>4710.1000000000004</v>
      </c>
      <c r="H90" s="68">
        <f t="shared" si="3"/>
        <v>2826.06</v>
      </c>
      <c r="I90" s="40" t="s">
        <v>513</v>
      </c>
      <c r="J90" s="40" t="s">
        <v>541</v>
      </c>
      <c r="K90" s="8" t="s">
        <v>319</v>
      </c>
    </row>
    <row r="91" spans="1:11" ht="21.6" x14ac:dyDescent="0.3">
      <c r="A91" s="54">
        <v>84</v>
      </c>
      <c r="B91" s="8" t="s">
        <v>413</v>
      </c>
      <c r="C91" s="9" t="s">
        <v>221</v>
      </c>
      <c r="D91" s="9" t="s">
        <v>13</v>
      </c>
      <c r="E91" s="9">
        <v>4813.7</v>
      </c>
      <c r="F91" s="11">
        <v>1</v>
      </c>
      <c r="G91" s="68">
        <f t="shared" si="2"/>
        <v>4813.7</v>
      </c>
      <c r="H91" s="68">
        <f t="shared" si="3"/>
        <v>2888.22</v>
      </c>
      <c r="I91" s="40" t="s">
        <v>513</v>
      </c>
      <c r="J91" s="40" t="s">
        <v>541</v>
      </c>
      <c r="K91" s="8" t="s">
        <v>319</v>
      </c>
    </row>
    <row r="92" spans="1:11" ht="21.6" x14ac:dyDescent="0.3">
      <c r="A92" s="54">
        <v>85</v>
      </c>
      <c r="B92" s="8" t="s">
        <v>414</v>
      </c>
      <c r="C92" s="9" t="s">
        <v>221</v>
      </c>
      <c r="D92" s="9" t="s">
        <v>13</v>
      </c>
      <c r="E92" s="9">
        <v>4864.7</v>
      </c>
      <c r="F92" s="11">
        <v>1</v>
      </c>
      <c r="G92" s="68">
        <f t="shared" si="2"/>
        <v>4864.7</v>
      </c>
      <c r="H92" s="68">
        <f t="shared" si="3"/>
        <v>2918.8199999999997</v>
      </c>
      <c r="I92" s="40" t="s">
        <v>513</v>
      </c>
      <c r="J92" s="40" t="s">
        <v>541</v>
      </c>
      <c r="K92" s="8" t="s">
        <v>319</v>
      </c>
    </row>
    <row r="93" spans="1:11" ht="21.6" x14ac:dyDescent="0.3">
      <c r="A93" s="54">
        <v>86</v>
      </c>
      <c r="B93" s="8" t="s">
        <v>415</v>
      </c>
      <c r="C93" s="9" t="s">
        <v>221</v>
      </c>
      <c r="D93" s="9" t="s">
        <v>309</v>
      </c>
      <c r="E93" s="9">
        <v>4665.8900000000003</v>
      </c>
      <c r="F93" s="11">
        <v>1</v>
      </c>
      <c r="G93" s="68">
        <f t="shared" si="2"/>
        <v>4665.8900000000003</v>
      </c>
      <c r="H93" s="68">
        <f t="shared" si="3"/>
        <v>2799.5340000000001</v>
      </c>
      <c r="I93" s="40" t="s">
        <v>513</v>
      </c>
      <c r="J93" s="40" t="s">
        <v>541</v>
      </c>
      <c r="K93" s="8" t="s">
        <v>319</v>
      </c>
    </row>
    <row r="94" spans="1:11" ht="21.6" x14ac:dyDescent="0.3">
      <c r="A94" s="54">
        <v>87</v>
      </c>
      <c r="B94" s="8" t="s">
        <v>416</v>
      </c>
      <c r="C94" s="9" t="s">
        <v>221</v>
      </c>
      <c r="D94" s="9" t="s">
        <v>13</v>
      </c>
      <c r="E94" s="9">
        <v>3637.6</v>
      </c>
      <c r="F94" s="11">
        <v>1</v>
      </c>
      <c r="G94" s="68">
        <f t="shared" si="2"/>
        <v>3637.6</v>
      </c>
      <c r="H94" s="68">
        <f t="shared" si="3"/>
        <v>2182.56</v>
      </c>
      <c r="I94" s="40" t="s">
        <v>513</v>
      </c>
      <c r="J94" s="40" t="s">
        <v>541</v>
      </c>
      <c r="K94" s="8" t="s">
        <v>319</v>
      </c>
    </row>
    <row r="95" spans="1:11" ht="21.6" x14ac:dyDescent="0.3">
      <c r="A95" s="54">
        <v>88</v>
      </c>
      <c r="B95" s="8" t="s">
        <v>417</v>
      </c>
      <c r="C95" s="9" t="s">
        <v>221</v>
      </c>
      <c r="D95" s="9" t="s">
        <v>13</v>
      </c>
      <c r="E95" s="9">
        <v>2932.9</v>
      </c>
      <c r="F95" s="11">
        <v>1</v>
      </c>
      <c r="G95" s="68">
        <f t="shared" si="2"/>
        <v>2932.9</v>
      </c>
      <c r="H95" s="68">
        <f t="shared" si="3"/>
        <v>1759.74</v>
      </c>
      <c r="I95" s="40" t="s">
        <v>513</v>
      </c>
      <c r="J95" s="40" t="s">
        <v>541</v>
      </c>
      <c r="K95" s="8" t="s">
        <v>319</v>
      </c>
    </row>
    <row r="96" spans="1:11" ht="21.6" x14ac:dyDescent="0.3">
      <c r="A96" s="54">
        <v>89</v>
      </c>
      <c r="B96" s="8" t="s">
        <v>418</v>
      </c>
      <c r="C96" s="9" t="s">
        <v>221</v>
      </c>
      <c r="D96" s="9" t="s">
        <v>318</v>
      </c>
      <c r="E96" s="9">
        <v>3868.9</v>
      </c>
      <c r="F96" s="11">
        <v>1</v>
      </c>
      <c r="G96" s="68">
        <f t="shared" si="2"/>
        <v>3868.9</v>
      </c>
      <c r="H96" s="68">
        <f t="shared" si="3"/>
        <v>2321.34</v>
      </c>
      <c r="I96" s="40" t="s">
        <v>513</v>
      </c>
      <c r="J96" s="40" t="s">
        <v>541</v>
      </c>
      <c r="K96" s="8" t="s">
        <v>319</v>
      </c>
    </row>
    <row r="97" spans="1:11" ht="21.6" x14ac:dyDescent="0.3">
      <c r="A97" s="54">
        <v>90</v>
      </c>
      <c r="B97" s="8" t="s">
        <v>419</v>
      </c>
      <c r="C97" s="9" t="s">
        <v>221</v>
      </c>
      <c r="D97" s="9" t="s">
        <v>13</v>
      </c>
      <c r="E97" s="9">
        <v>8754</v>
      </c>
      <c r="F97" s="11">
        <v>1</v>
      </c>
      <c r="G97" s="68">
        <f t="shared" si="2"/>
        <v>8754</v>
      </c>
      <c r="H97" s="68">
        <f t="shared" si="3"/>
        <v>5252.4</v>
      </c>
      <c r="I97" s="40" t="s">
        <v>513</v>
      </c>
      <c r="J97" s="40" t="s">
        <v>541</v>
      </c>
      <c r="K97" s="8" t="s">
        <v>319</v>
      </c>
    </row>
    <row r="98" spans="1:11" ht="21.6" x14ac:dyDescent="0.3">
      <c r="A98" s="54">
        <v>91</v>
      </c>
      <c r="B98" s="8" t="s">
        <v>420</v>
      </c>
      <c r="C98" s="9" t="s">
        <v>221</v>
      </c>
      <c r="D98" s="9" t="s">
        <v>318</v>
      </c>
      <c r="E98" s="9">
        <v>199</v>
      </c>
      <c r="F98" s="11">
        <v>1</v>
      </c>
      <c r="G98" s="68">
        <f t="shared" si="2"/>
        <v>199</v>
      </c>
      <c r="H98" s="68">
        <f t="shared" si="3"/>
        <v>119.39999999999999</v>
      </c>
      <c r="I98" s="40" t="s">
        <v>513</v>
      </c>
      <c r="J98" s="40" t="s">
        <v>541</v>
      </c>
      <c r="K98" s="8" t="s">
        <v>319</v>
      </c>
    </row>
    <row r="99" spans="1:11" ht="21.6" x14ac:dyDescent="0.3">
      <c r="A99" s="54">
        <v>92</v>
      </c>
      <c r="B99" s="8" t="s">
        <v>421</v>
      </c>
      <c r="C99" s="9" t="s">
        <v>12</v>
      </c>
      <c r="D99" s="9" t="s">
        <v>13</v>
      </c>
      <c r="E99" s="9">
        <v>255</v>
      </c>
      <c r="F99" s="11">
        <v>1</v>
      </c>
      <c r="G99" s="68">
        <f t="shared" si="2"/>
        <v>255</v>
      </c>
      <c r="H99" s="68">
        <f t="shared" si="3"/>
        <v>153</v>
      </c>
      <c r="I99" s="40" t="s">
        <v>513</v>
      </c>
      <c r="J99" s="40" t="s">
        <v>541</v>
      </c>
      <c r="K99" s="8" t="s">
        <v>320</v>
      </c>
    </row>
    <row r="100" spans="1:11" ht="21.6" x14ac:dyDescent="0.3">
      <c r="A100" s="54">
        <v>93</v>
      </c>
      <c r="B100" s="8" t="s">
        <v>422</v>
      </c>
      <c r="C100" s="9" t="s">
        <v>12</v>
      </c>
      <c r="D100" s="9" t="s">
        <v>423</v>
      </c>
      <c r="E100" s="9">
        <v>62</v>
      </c>
      <c r="F100" s="11">
        <v>1</v>
      </c>
      <c r="G100" s="68">
        <f t="shared" si="2"/>
        <v>62</v>
      </c>
      <c r="H100" s="68">
        <f t="shared" si="3"/>
        <v>37.199999999999996</v>
      </c>
      <c r="I100" s="40" t="s">
        <v>513</v>
      </c>
      <c r="J100" s="40" t="s">
        <v>541</v>
      </c>
      <c r="K100" s="8" t="s">
        <v>320</v>
      </c>
    </row>
    <row r="101" spans="1:11" ht="21.6" x14ac:dyDescent="0.3">
      <c r="A101" s="54">
        <v>94</v>
      </c>
      <c r="B101" s="8" t="s">
        <v>424</v>
      </c>
      <c r="C101" s="9" t="s">
        <v>12</v>
      </c>
      <c r="D101" s="9" t="s">
        <v>318</v>
      </c>
      <c r="E101" s="9">
        <v>180</v>
      </c>
      <c r="F101" s="11">
        <v>9</v>
      </c>
      <c r="G101" s="68">
        <f t="shared" si="2"/>
        <v>1620</v>
      </c>
      <c r="H101" s="68">
        <f t="shared" si="3"/>
        <v>972</v>
      </c>
      <c r="I101" s="40" t="s">
        <v>513</v>
      </c>
      <c r="J101" s="40" t="s">
        <v>541</v>
      </c>
      <c r="K101" s="8" t="s">
        <v>320</v>
      </c>
    </row>
    <row r="102" spans="1:11" ht="21.6" x14ac:dyDescent="0.3">
      <c r="A102" s="54">
        <v>95</v>
      </c>
      <c r="B102" s="8" t="s">
        <v>427</v>
      </c>
      <c r="C102" s="9" t="s">
        <v>12</v>
      </c>
      <c r="D102" s="9" t="s">
        <v>13</v>
      </c>
      <c r="E102" s="9">
        <v>5</v>
      </c>
      <c r="F102" s="11">
        <v>10</v>
      </c>
      <c r="G102" s="68">
        <f t="shared" si="2"/>
        <v>50</v>
      </c>
      <c r="H102" s="68">
        <f t="shared" si="3"/>
        <v>30</v>
      </c>
      <c r="I102" s="40" t="s">
        <v>513</v>
      </c>
      <c r="J102" s="40" t="s">
        <v>541</v>
      </c>
      <c r="K102" s="8" t="s">
        <v>320</v>
      </c>
    </row>
    <row r="103" spans="1:11" ht="21.6" x14ac:dyDescent="0.3">
      <c r="A103" s="54">
        <v>96</v>
      </c>
      <c r="B103" s="8" t="s">
        <v>514</v>
      </c>
      <c r="C103" s="9" t="s">
        <v>12</v>
      </c>
      <c r="D103" s="9" t="s">
        <v>13</v>
      </c>
      <c r="E103" s="9">
        <v>199</v>
      </c>
      <c r="F103" s="11">
        <v>1</v>
      </c>
      <c r="G103" s="68">
        <f t="shared" si="2"/>
        <v>199</v>
      </c>
      <c r="H103" s="68">
        <f t="shared" si="3"/>
        <v>119.39999999999999</v>
      </c>
      <c r="I103" s="40" t="s">
        <v>513</v>
      </c>
      <c r="J103" s="40" t="s">
        <v>541</v>
      </c>
      <c r="K103" s="8" t="s">
        <v>320</v>
      </c>
    </row>
    <row r="104" spans="1:11" ht="21.6" x14ac:dyDescent="0.3">
      <c r="A104" s="54">
        <v>97</v>
      </c>
      <c r="B104" s="8" t="s">
        <v>515</v>
      </c>
      <c r="C104" s="9" t="s">
        <v>12</v>
      </c>
      <c r="D104" s="9" t="s">
        <v>13</v>
      </c>
      <c r="E104" s="9">
        <v>199</v>
      </c>
      <c r="F104" s="11">
        <v>3</v>
      </c>
      <c r="G104" s="68">
        <f t="shared" si="2"/>
        <v>597</v>
      </c>
      <c r="H104" s="68">
        <f t="shared" si="3"/>
        <v>358.2</v>
      </c>
      <c r="I104" s="40" t="s">
        <v>513</v>
      </c>
      <c r="J104" s="40" t="s">
        <v>541</v>
      </c>
      <c r="K104" s="8" t="s">
        <v>320</v>
      </c>
    </row>
    <row r="105" spans="1:11" ht="21.6" x14ac:dyDescent="0.3">
      <c r="A105" s="54">
        <v>98</v>
      </c>
      <c r="B105" s="8" t="s">
        <v>516</v>
      </c>
      <c r="C105" s="9" t="s">
        <v>12</v>
      </c>
      <c r="D105" s="9" t="s">
        <v>13</v>
      </c>
      <c r="E105" s="9">
        <v>199</v>
      </c>
      <c r="F105" s="11">
        <v>5</v>
      </c>
      <c r="G105" s="68">
        <f t="shared" si="2"/>
        <v>995</v>
      </c>
      <c r="H105" s="68">
        <f t="shared" si="3"/>
        <v>597</v>
      </c>
      <c r="I105" s="40" t="s">
        <v>513</v>
      </c>
      <c r="J105" s="40" t="s">
        <v>541</v>
      </c>
      <c r="K105" s="8" t="s">
        <v>320</v>
      </c>
    </row>
    <row r="106" spans="1:11" ht="21.6" x14ac:dyDescent="0.3">
      <c r="A106" s="54">
        <v>99</v>
      </c>
      <c r="B106" s="8" t="s">
        <v>517</v>
      </c>
      <c r="C106" s="9" t="s">
        <v>12</v>
      </c>
      <c r="D106" s="9" t="s">
        <v>13</v>
      </c>
      <c r="E106" s="9">
        <v>199</v>
      </c>
      <c r="F106" s="11">
        <v>2</v>
      </c>
      <c r="G106" s="68">
        <f t="shared" si="2"/>
        <v>398</v>
      </c>
      <c r="H106" s="68">
        <f t="shared" si="3"/>
        <v>238.79999999999998</v>
      </c>
      <c r="I106" s="40" t="s">
        <v>513</v>
      </c>
      <c r="J106" s="40" t="s">
        <v>541</v>
      </c>
      <c r="K106" s="8" t="s">
        <v>320</v>
      </c>
    </row>
    <row r="107" spans="1:11" ht="21.6" x14ac:dyDescent="0.3">
      <c r="A107" s="54">
        <v>100</v>
      </c>
      <c r="B107" s="8" t="s">
        <v>518</v>
      </c>
      <c r="C107" s="9" t="s">
        <v>12</v>
      </c>
      <c r="D107" s="9" t="s">
        <v>13</v>
      </c>
      <c r="E107" s="9">
        <v>199</v>
      </c>
      <c r="F107" s="11">
        <v>1</v>
      </c>
      <c r="G107" s="68">
        <f t="shared" si="2"/>
        <v>199</v>
      </c>
      <c r="H107" s="68">
        <f t="shared" si="3"/>
        <v>119.39999999999999</v>
      </c>
      <c r="I107" s="40" t="s">
        <v>513</v>
      </c>
      <c r="J107" s="40" t="s">
        <v>541</v>
      </c>
      <c r="K107" s="8" t="s">
        <v>320</v>
      </c>
    </row>
    <row r="108" spans="1:11" ht="21.6" x14ac:dyDescent="0.3">
      <c r="A108" s="54">
        <v>101</v>
      </c>
      <c r="B108" s="8" t="s">
        <v>519</v>
      </c>
      <c r="C108" s="9" t="s">
        <v>12</v>
      </c>
      <c r="D108" s="9" t="s">
        <v>13</v>
      </c>
      <c r="E108" s="9">
        <v>199</v>
      </c>
      <c r="F108" s="11">
        <v>4</v>
      </c>
      <c r="G108" s="68">
        <f t="shared" si="2"/>
        <v>796</v>
      </c>
      <c r="H108" s="68">
        <f t="shared" si="3"/>
        <v>477.59999999999997</v>
      </c>
      <c r="I108" s="40" t="s">
        <v>513</v>
      </c>
      <c r="J108" s="40" t="s">
        <v>541</v>
      </c>
      <c r="K108" s="8" t="s">
        <v>320</v>
      </c>
    </row>
    <row r="109" spans="1:11" ht="21.6" x14ac:dyDescent="0.3">
      <c r="A109" s="54">
        <v>102</v>
      </c>
      <c r="B109" s="8" t="s">
        <v>520</v>
      </c>
      <c r="C109" s="9" t="s">
        <v>12</v>
      </c>
      <c r="D109" s="9" t="s">
        <v>13</v>
      </c>
      <c r="E109" s="9">
        <v>199</v>
      </c>
      <c r="F109" s="11">
        <v>1</v>
      </c>
      <c r="G109" s="68">
        <f t="shared" si="2"/>
        <v>199</v>
      </c>
      <c r="H109" s="68">
        <f t="shared" si="3"/>
        <v>119.39999999999999</v>
      </c>
      <c r="I109" s="40" t="s">
        <v>513</v>
      </c>
      <c r="J109" s="40" t="s">
        <v>541</v>
      </c>
      <c r="K109" s="8" t="s">
        <v>320</v>
      </c>
    </row>
    <row r="110" spans="1:11" ht="21.6" x14ac:dyDescent="0.3">
      <c r="A110" s="54">
        <v>103</v>
      </c>
      <c r="B110" s="8" t="s">
        <v>521</v>
      </c>
      <c r="C110" s="9" t="s">
        <v>12</v>
      </c>
      <c r="D110" s="9" t="s">
        <v>13</v>
      </c>
      <c r="E110" s="9">
        <v>199</v>
      </c>
      <c r="F110" s="11">
        <v>1</v>
      </c>
      <c r="G110" s="68">
        <f t="shared" si="2"/>
        <v>199</v>
      </c>
      <c r="H110" s="68">
        <f t="shared" si="3"/>
        <v>119.39999999999999</v>
      </c>
      <c r="I110" s="40" t="s">
        <v>513</v>
      </c>
      <c r="J110" s="40" t="s">
        <v>541</v>
      </c>
      <c r="K110" s="8" t="s">
        <v>320</v>
      </c>
    </row>
    <row r="111" spans="1:11" ht="21.6" x14ac:dyDescent="0.3">
      <c r="A111" s="54">
        <v>104</v>
      </c>
      <c r="B111" s="8" t="s">
        <v>522</v>
      </c>
      <c r="C111" s="9" t="s">
        <v>12</v>
      </c>
      <c r="D111" s="9" t="s">
        <v>13</v>
      </c>
      <c r="E111" s="9">
        <v>199</v>
      </c>
      <c r="F111" s="11">
        <v>1</v>
      </c>
      <c r="G111" s="68">
        <f t="shared" si="2"/>
        <v>199</v>
      </c>
      <c r="H111" s="68">
        <f t="shared" si="3"/>
        <v>119.39999999999999</v>
      </c>
      <c r="I111" s="40" t="s">
        <v>513</v>
      </c>
      <c r="J111" s="40" t="s">
        <v>541</v>
      </c>
      <c r="K111" s="8" t="s">
        <v>320</v>
      </c>
    </row>
    <row r="112" spans="1:11" ht="21.6" x14ac:dyDescent="0.3">
      <c r="A112" s="54">
        <v>105</v>
      </c>
      <c r="B112" s="8" t="s">
        <v>523</v>
      </c>
      <c r="C112" s="9" t="s">
        <v>12</v>
      </c>
      <c r="D112" s="9" t="s">
        <v>13</v>
      </c>
      <c r="E112" s="9">
        <v>199</v>
      </c>
      <c r="F112" s="11">
        <v>1</v>
      </c>
      <c r="G112" s="68">
        <f t="shared" si="2"/>
        <v>199</v>
      </c>
      <c r="H112" s="68">
        <f t="shared" si="3"/>
        <v>119.39999999999999</v>
      </c>
      <c r="I112" s="40" t="s">
        <v>513</v>
      </c>
      <c r="J112" s="40" t="s">
        <v>541</v>
      </c>
      <c r="K112" s="8" t="s">
        <v>320</v>
      </c>
    </row>
    <row r="113" spans="1:11" ht="21.6" x14ac:dyDescent="0.3">
      <c r="A113" s="54">
        <v>106</v>
      </c>
      <c r="B113" s="8" t="s">
        <v>524</v>
      </c>
      <c r="C113" s="9" t="s">
        <v>12</v>
      </c>
      <c r="D113" s="9" t="s">
        <v>13</v>
      </c>
      <c r="E113" s="9">
        <v>71</v>
      </c>
      <c r="F113" s="11">
        <v>3</v>
      </c>
      <c r="G113" s="68">
        <f t="shared" si="2"/>
        <v>213</v>
      </c>
      <c r="H113" s="68">
        <f t="shared" si="3"/>
        <v>127.8</v>
      </c>
      <c r="I113" s="40" t="s">
        <v>513</v>
      </c>
      <c r="J113" s="40" t="s">
        <v>541</v>
      </c>
      <c r="K113" s="8" t="s">
        <v>320</v>
      </c>
    </row>
    <row r="114" spans="1:11" ht="21.6" x14ac:dyDescent="0.3">
      <c r="A114" s="54">
        <v>107</v>
      </c>
      <c r="B114" s="8" t="s">
        <v>321</v>
      </c>
      <c r="C114" s="9" t="s">
        <v>12</v>
      </c>
      <c r="D114" s="9" t="s">
        <v>13</v>
      </c>
      <c r="E114" s="9">
        <v>71</v>
      </c>
      <c r="F114" s="11">
        <v>5</v>
      </c>
      <c r="G114" s="68">
        <f t="shared" si="2"/>
        <v>355</v>
      </c>
      <c r="H114" s="68">
        <f t="shared" si="3"/>
        <v>213</v>
      </c>
      <c r="I114" s="40" t="s">
        <v>513</v>
      </c>
      <c r="J114" s="40" t="s">
        <v>541</v>
      </c>
      <c r="K114" s="8" t="s">
        <v>320</v>
      </c>
    </row>
    <row r="115" spans="1:11" ht="21.6" x14ac:dyDescent="0.3">
      <c r="A115" s="54">
        <v>108</v>
      </c>
      <c r="B115" s="8" t="s">
        <v>525</v>
      </c>
      <c r="C115" s="9" t="s">
        <v>12</v>
      </c>
      <c r="D115" s="9" t="s">
        <v>13</v>
      </c>
      <c r="E115" s="9">
        <v>71</v>
      </c>
      <c r="F115" s="11">
        <v>4</v>
      </c>
      <c r="G115" s="68">
        <f t="shared" si="2"/>
        <v>284</v>
      </c>
      <c r="H115" s="68">
        <f t="shared" si="3"/>
        <v>170.4</v>
      </c>
      <c r="I115" s="40" t="s">
        <v>513</v>
      </c>
      <c r="J115" s="40" t="s">
        <v>541</v>
      </c>
      <c r="K115" s="8" t="s">
        <v>320</v>
      </c>
    </row>
    <row r="116" spans="1:11" ht="21.6" x14ac:dyDescent="0.3">
      <c r="A116" s="54">
        <v>109</v>
      </c>
      <c r="B116" s="8" t="s">
        <v>531</v>
      </c>
      <c r="C116" s="9" t="s">
        <v>12</v>
      </c>
      <c r="D116" s="9" t="s">
        <v>13</v>
      </c>
      <c r="E116" s="9">
        <v>89</v>
      </c>
      <c r="F116" s="11">
        <v>4</v>
      </c>
      <c r="G116" s="68">
        <f t="shared" si="2"/>
        <v>356</v>
      </c>
      <c r="H116" s="68">
        <f t="shared" si="3"/>
        <v>213.6</v>
      </c>
      <c r="I116" s="40" t="s">
        <v>513</v>
      </c>
      <c r="J116" s="40" t="s">
        <v>541</v>
      </c>
      <c r="K116" s="8" t="s">
        <v>320</v>
      </c>
    </row>
    <row r="117" spans="1:11" ht="21.6" x14ac:dyDescent="0.3">
      <c r="A117" s="54">
        <v>110</v>
      </c>
      <c r="B117" s="8" t="s">
        <v>532</v>
      </c>
      <c r="C117" s="9" t="s">
        <v>12</v>
      </c>
      <c r="D117" s="9" t="s">
        <v>309</v>
      </c>
      <c r="E117" s="9">
        <v>89</v>
      </c>
      <c r="F117" s="11">
        <v>2</v>
      </c>
      <c r="G117" s="68">
        <f t="shared" si="2"/>
        <v>178</v>
      </c>
      <c r="H117" s="68">
        <f t="shared" si="3"/>
        <v>106.8</v>
      </c>
      <c r="I117" s="40" t="s">
        <v>513</v>
      </c>
      <c r="J117" s="40" t="s">
        <v>541</v>
      </c>
      <c r="K117" s="8" t="s">
        <v>320</v>
      </c>
    </row>
    <row r="118" spans="1:11" ht="21.6" x14ac:dyDescent="0.3">
      <c r="A118" s="54">
        <v>111</v>
      </c>
      <c r="B118" s="8" t="s">
        <v>533</v>
      </c>
      <c r="C118" s="9" t="s">
        <v>12</v>
      </c>
      <c r="D118" s="9" t="s">
        <v>13</v>
      </c>
      <c r="E118" s="9">
        <v>89</v>
      </c>
      <c r="F118" s="11">
        <v>2</v>
      </c>
      <c r="G118" s="68">
        <f t="shared" si="2"/>
        <v>178</v>
      </c>
      <c r="H118" s="68">
        <f t="shared" si="3"/>
        <v>106.8</v>
      </c>
      <c r="I118" s="40" t="s">
        <v>513</v>
      </c>
      <c r="J118" s="40" t="s">
        <v>541</v>
      </c>
      <c r="K118" s="8" t="s">
        <v>320</v>
      </c>
    </row>
    <row r="119" spans="1:11" ht="21.6" x14ac:dyDescent="0.3">
      <c r="A119" s="54">
        <v>112</v>
      </c>
      <c r="B119" s="8" t="s">
        <v>534</v>
      </c>
      <c r="C119" s="9" t="s">
        <v>12</v>
      </c>
      <c r="D119" s="9" t="s">
        <v>13</v>
      </c>
      <c r="E119" s="9">
        <v>89</v>
      </c>
      <c r="F119" s="11">
        <v>2</v>
      </c>
      <c r="G119" s="68">
        <f t="shared" si="2"/>
        <v>178</v>
      </c>
      <c r="H119" s="68">
        <f t="shared" si="3"/>
        <v>106.8</v>
      </c>
      <c r="I119" s="40" t="s">
        <v>513</v>
      </c>
      <c r="J119" s="40" t="s">
        <v>541</v>
      </c>
      <c r="K119" s="8" t="s">
        <v>320</v>
      </c>
    </row>
    <row r="120" spans="1:11" ht="21.6" x14ac:dyDescent="0.3">
      <c r="A120" s="54">
        <v>113</v>
      </c>
      <c r="B120" s="8" t="s">
        <v>530</v>
      </c>
      <c r="C120" s="9" t="s">
        <v>12</v>
      </c>
      <c r="D120" s="9" t="s">
        <v>318</v>
      </c>
      <c r="E120" s="9">
        <v>74</v>
      </c>
      <c r="F120" s="11">
        <v>2</v>
      </c>
      <c r="G120" s="68">
        <f t="shared" si="2"/>
        <v>148</v>
      </c>
      <c r="H120" s="68">
        <f t="shared" si="3"/>
        <v>88.8</v>
      </c>
      <c r="I120" s="40" t="s">
        <v>513</v>
      </c>
      <c r="J120" s="40" t="s">
        <v>541</v>
      </c>
      <c r="K120" s="8" t="s">
        <v>320</v>
      </c>
    </row>
    <row r="121" spans="1:11" ht="21.6" x14ac:dyDescent="0.3">
      <c r="A121" s="54">
        <v>114</v>
      </c>
      <c r="B121" s="8" t="s">
        <v>526</v>
      </c>
      <c r="C121" s="9" t="s">
        <v>12</v>
      </c>
      <c r="D121" s="9" t="s">
        <v>318</v>
      </c>
      <c r="E121" s="9">
        <v>74</v>
      </c>
      <c r="F121" s="11">
        <v>1</v>
      </c>
      <c r="G121" s="68">
        <f t="shared" si="2"/>
        <v>74</v>
      </c>
      <c r="H121" s="68">
        <f t="shared" si="3"/>
        <v>44.4</v>
      </c>
      <c r="I121" s="40" t="s">
        <v>513</v>
      </c>
      <c r="J121" s="40" t="s">
        <v>541</v>
      </c>
      <c r="K121" s="8" t="s">
        <v>320</v>
      </c>
    </row>
    <row r="122" spans="1:11" ht="21.6" x14ac:dyDescent="0.3">
      <c r="A122" s="54">
        <v>115</v>
      </c>
      <c r="B122" s="8" t="s">
        <v>527</v>
      </c>
      <c r="C122" s="9" t="s">
        <v>12</v>
      </c>
      <c r="D122" s="9" t="s">
        <v>318</v>
      </c>
      <c r="E122" s="9">
        <v>74</v>
      </c>
      <c r="F122" s="11">
        <v>1</v>
      </c>
      <c r="G122" s="68">
        <f t="shared" si="2"/>
        <v>74</v>
      </c>
      <c r="H122" s="68">
        <f t="shared" si="3"/>
        <v>44.4</v>
      </c>
      <c r="I122" s="40" t="s">
        <v>513</v>
      </c>
      <c r="J122" s="40" t="s">
        <v>541</v>
      </c>
      <c r="K122" s="8" t="s">
        <v>320</v>
      </c>
    </row>
    <row r="123" spans="1:11" ht="21.6" x14ac:dyDescent="0.3">
      <c r="A123" s="54">
        <v>116</v>
      </c>
      <c r="B123" s="8" t="s">
        <v>528</v>
      </c>
      <c r="C123" s="9" t="s">
        <v>12</v>
      </c>
      <c r="D123" s="9" t="s">
        <v>318</v>
      </c>
      <c r="E123" s="9">
        <v>74</v>
      </c>
      <c r="F123" s="11">
        <v>2</v>
      </c>
      <c r="G123" s="68">
        <f t="shared" si="2"/>
        <v>148</v>
      </c>
      <c r="H123" s="68">
        <f t="shared" si="3"/>
        <v>88.8</v>
      </c>
      <c r="I123" s="40" t="s">
        <v>513</v>
      </c>
      <c r="J123" s="40" t="s">
        <v>541</v>
      </c>
      <c r="K123" s="8" t="s">
        <v>320</v>
      </c>
    </row>
    <row r="124" spans="1:11" ht="21.6" x14ac:dyDescent="0.3">
      <c r="A124" s="54">
        <v>117</v>
      </c>
      <c r="B124" s="8" t="s">
        <v>529</v>
      </c>
      <c r="C124" s="9" t="s">
        <v>12</v>
      </c>
      <c r="D124" s="9" t="s">
        <v>318</v>
      </c>
      <c r="E124" s="9">
        <v>74</v>
      </c>
      <c r="F124" s="11">
        <v>2</v>
      </c>
      <c r="G124" s="68">
        <f t="shared" si="2"/>
        <v>148</v>
      </c>
      <c r="H124" s="68">
        <f t="shared" si="3"/>
        <v>88.8</v>
      </c>
      <c r="I124" s="40" t="s">
        <v>513</v>
      </c>
      <c r="J124" s="40" t="s">
        <v>541</v>
      </c>
      <c r="K124" s="8" t="s">
        <v>320</v>
      </c>
    </row>
    <row r="125" spans="1:11" ht="21.6" x14ac:dyDescent="0.3">
      <c r="A125" s="54">
        <v>118</v>
      </c>
      <c r="B125" s="8" t="s">
        <v>425</v>
      </c>
      <c r="C125" s="9" t="s">
        <v>12</v>
      </c>
      <c r="D125" s="9" t="s">
        <v>318</v>
      </c>
      <c r="E125" s="9">
        <v>74</v>
      </c>
      <c r="F125" s="11">
        <v>2</v>
      </c>
      <c r="G125" s="68">
        <f t="shared" si="2"/>
        <v>148</v>
      </c>
      <c r="H125" s="68">
        <f t="shared" si="3"/>
        <v>88.8</v>
      </c>
      <c r="I125" s="40" t="s">
        <v>513</v>
      </c>
      <c r="J125" s="40" t="s">
        <v>541</v>
      </c>
      <c r="K125" s="8" t="s">
        <v>320</v>
      </c>
    </row>
    <row r="126" spans="1:11" ht="21.6" x14ac:dyDescent="0.3">
      <c r="A126" s="54">
        <v>119</v>
      </c>
      <c r="B126" s="8" t="s">
        <v>426</v>
      </c>
      <c r="C126" s="9" t="s">
        <v>12</v>
      </c>
      <c r="D126" s="9" t="s">
        <v>318</v>
      </c>
      <c r="E126" s="9">
        <v>74</v>
      </c>
      <c r="F126" s="11">
        <v>1</v>
      </c>
      <c r="G126" s="68">
        <f t="shared" si="2"/>
        <v>74</v>
      </c>
      <c r="H126" s="68">
        <f t="shared" si="3"/>
        <v>44.4</v>
      </c>
      <c r="I126" s="40" t="s">
        <v>513</v>
      </c>
      <c r="J126" s="40" t="s">
        <v>541</v>
      </c>
      <c r="K126" s="8" t="s">
        <v>320</v>
      </c>
    </row>
    <row r="127" spans="1:11" ht="21.6" x14ac:dyDescent="0.3">
      <c r="A127" s="54">
        <v>120</v>
      </c>
      <c r="B127" s="8" t="s">
        <v>428</v>
      </c>
      <c r="C127" s="9" t="s">
        <v>399</v>
      </c>
      <c r="D127" s="9" t="s">
        <v>318</v>
      </c>
      <c r="E127" s="9">
        <v>1200</v>
      </c>
      <c r="F127" s="11">
        <v>1</v>
      </c>
      <c r="G127" s="68">
        <f t="shared" si="2"/>
        <v>1200</v>
      </c>
      <c r="H127" s="68">
        <f t="shared" si="3"/>
        <v>720</v>
      </c>
      <c r="I127" s="40" t="s">
        <v>513</v>
      </c>
      <c r="J127" s="40" t="s">
        <v>541</v>
      </c>
      <c r="K127" s="8" t="s">
        <v>432</v>
      </c>
    </row>
    <row r="128" spans="1:11" ht="21.6" x14ac:dyDescent="0.3">
      <c r="A128" s="54">
        <v>121</v>
      </c>
      <c r="B128" s="8" t="s">
        <v>429</v>
      </c>
      <c r="C128" s="9" t="s">
        <v>399</v>
      </c>
      <c r="D128" s="9" t="s">
        <v>318</v>
      </c>
      <c r="E128" s="9">
        <v>500</v>
      </c>
      <c r="F128" s="11">
        <v>1</v>
      </c>
      <c r="G128" s="68">
        <f t="shared" si="2"/>
        <v>500</v>
      </c>
      <c r="H128" s="68">
        <f t="shared" si="3"/>
        <v>300</v>
      </c>
      <c r="I128" s="40" t="s">
        <v>513</v>
      </c>
      <c r="J128" s="40" t="s">
        <v>541</v>
      </c>
      <c r="K128" s="8" t="s">
        <v>432</v>
      </c>
    </row>
    <row r="129" spans="1:11" ht="21.6" x14ac:dyDescent="0.3">
      <c r="A129" s="54">
        <v>122</v>
      </c>
      <c r="B129" s="8" t="s">
        <v>430</v>
      </c>
      <c r="C129" s="9" t="s">
        <v>399</v>
      </c>
      <c r="D129" s="9" t="s">
        <v>318</v>
      </c>
      <c r="E129" s="9">
        <v>300</v>
      </c>
      <c r="F129" s="11">
        <v>1</v>
      </c>
      <c r="G129" s="68">
        <f t="shared" si="2"/>
        <v>300</v>
      </c>
      <c r="H129" s="68">
        <f t="shared" si="3"/>
        <v>180</v>
      </c>
      <c r="I129" s="40" t="s">
        <v>513</v>
      </c>
      <c r="J129" s="40" t="s">
        <v>541</v>
      </c>
      <c r="K129" s="8" t="s">
        <v>432</v>
      </c>
    </row>
    <row r="130" spans="1:11" ht="21.6" x14ac:dyDescent="0.3">
      <c r="A130" s="54">
        <v>123</v>
      </c>
      <c r="B130" s="8" t="s">
        <v>431</v>
      </c>
      <c r="C130" s="9" t="s">
        <v>399</v>
      </c>
      <c r="D130" s="9" t="s">
        <v>318</v>
      </c>
      <c r="E130" s="9">
        <v>100</v>
      </c>
      <c r="F130" s="11">
        <v>2</v>
      </c>
      <c r="G130" s="68">
        <f t="shared" si="2"/>
        <v>200</v>
      </c>
      <c r="H130" s="68">
        <f t="shared" si="3"/>
        <v>120</v>
      </c>
      <c r="I130" s="40" t="s">
        <v>513</v>
      </c>
      <c r="J130" s="40" t="s">
        <v>541</v>
      </c>
      <c r="K130" s="8" t="s">
        <v>432</v>
      </c>
    </row>
    <row r="131" spans="1:11" ht="21.6" x14ac:dyDescent="0.3">
      <c r="A131" s="54">
        <v>124</v>
      </c>
      <c r="B131" s="8" t="s">
        <v>433</v>
      </c>
      <c r="C131" s="9" t="s">
        <v>354</v>
      </c>
      <c r="D131" s="9" t="s">
        <v>318</v>
      </c>
      <c r="E131" s="9">
        <v>281</v>
      </c>
      <c r="F131" s="11">
        <v>1</v>
      </c>
      <c r="G131" s="68">
        <f t="shared" si="2"/>
        <v>281</v>
      </c>
      <c r="H131" s="68">
        <f t="shared" si="3"/>
        <v>168.6</v>
      </c>
      <c r="I131" s="40" t="s">
        <v>513</v>
      </c>
      <c r="J131" s="40" t="s">
        <v>541</v>
      </c>
      <c r="K131" s="8" t="s">
        <v>435</v>
      </c>
    </row>
    <row r="132" spans="1:11" ht="21.6" x14ac:dyDescent="0.3">
      <c r="A132" s="54">
        <v>125</v>
      </c>
      <c r="B132" s="8" t="s">
        <v>434</v>
      </c>
      <c r="C132" s="9" t="s">
        <v>354</v>
      </c>
      <c r="D132" s="9" t="s">
        <v>318</v>
      </c>
      <c r="E132" s="9">
        <v>700</v>
      </c>
      <c r="F132" s="11">
        <v>1</v>
      </c>
      <c r="G132" s="68">
        <f t="shared" si="2"/>
        <v>700</v>
      </c>
      <c r="H132" s="68">
        <f t="shared" si="3"/>
        <v>420</v>
      </c>
      <c r="I132" s="40" t="s">
        <v>513</v>
      </c>
      <c r="J132" s="40" t="s">
        <v>541</v>
      </c>
      <c r="K132" s="8" t="s">
        <v>435</v>
      </c>
    </row>
    <row r="133" spans="1:11" ht="21.6" x14ac:dyDescent="0.3">
      <c r="A133" s="54">
        <v>126</v>
      </c>
      <c r="B133" s="8" t="s">
        <v>436</v>
      </c>
      <c r="C133" s="9" t="s">
        <v>281</v>
      </c>
      <c r="D133" s="9" t="s">
        <v>318</v>
      </c>
      <c r="E133" s="9">
        <v>16490.599999999999</v>
      </c>
      <c r="F133" s="11">
        <v>1</v>
      </c>
      <c r="G133" s="68">
        <f t="shared" si="2"/>
        <v>16490.599999999999</v>
      </c>
      <c r="H133" s="68">
        <f t="shared" si="3"/>
        <v>9894.3599999999988</v>
      </c>
      <c r="I133" s="40" t="s">
        <v>513</v>
      </c>
      <c r="J133" s="40" t="s">
        <v>541</v>
      </c>
      <c r="K133" s="8" t="s">
        <v>457</v>
      </c>
    </row>
    <row r="134" spans="1:11" ht="21.6" x14ac:dyDescent="0.3">
      <c r="A134" s="54">
        <v>127</v>
      </c>
      <c r="B134" s="8" t="s">
        <v>437</v>
      </c>
      <c r="C134" s="9" t="s">
        <v>281</v>
      </c>
      <c r="D134" s="9" t="s">
        <v>318</v>
      </c>
      <c r="E134" s="9">
        <v>17627.89</v>
      </c>
      <c r="F134" s="11">
        <v>1</v>
      </c>
      <c r="G134" s="68">
        <f t="shared" si="2"/>
        <v>17627.89</v>
      </c>
      <c r="H134" s="68">
        <f t="shared" si="3"/>
        <v>10576.733999999999</v>
      </c>
      <c r="I134" s="40" t="s">
        <v>513</v>
      </c>
      <c r="J134" s="40" t="s">
        <v>541</v>
      </c>
      <c r="K134" s="8" t="s">
        <v>457</v>
      </c>
    </row>
    <row r="135" spans="1:11" ht="21.6" x14ac:dyDescent="0.3">
      <c r="A135" s="54">
        <v>128</v>
      </c>
      <c r="B135" s="8" t="s">
        <v>438</v>
      </c>
      <c r="C135" s="9" t="s">
        <v>281</v>
      </c>
      <c r="D135" s="9" t="s">
        <v>318</v>
      </c>
      <c r="E135" s="9">
        <v>11145.37</v>
      </c>
      <c r="F135" s="11">
        <v>1</v>
      </c>
      <c r="G135" s="68">
        <f t="shared" si="2"/>
        <v>11145.37</v>
      </c>
      <c r="H135" s="68">
        <f t="shared" si="3"/>
        <v>6687.2220000000007</v>
      </c>
      <c r="I135" s="40" t="s">
        <v>513</v>
      </c>
      <c r="J135" s="40" t="s">
        <v>541</v>
      </c>
      <c r="K135" s="8" t="s">
        <v>457</v>
      </c>
    </row>
    <row r="136" spans="1:11" ht="21.6" x14ac:dyDescent="0.3">
      <c r="A136" s="54">
        <v>129</v>
      </c>
      <c r="B136" s="8" t="s">
        <v>439</v>
      </c>
      <c r="C136" s="9" t="s">
        <v>281</v>
      </c>
      <c r="D136" s="9" t="s">
        <v>318</v>
      </c>
      <c r="E136" s="9">
        <v>6255.06</v>
      </c>
      <c r="F136" s="11">
        <v>1</v>
      </c>
      <c r="G136" s="68">
        <f t="shared" si="2"/>
        <v>6255.06</v>
      </c>
      <c r="H136" s="68">
        <f t="shared" si="3"/>
        <v>3753.0360000000001</v>
      </c>
      <c r="I136" s="40" t="s">
        <v>513</v>
      </c>
      <c r="J136" s="40" t="s">
        <v>541</v>
      </c>
      <c r="K136" s="8" t="s">
        <v>457</v>
      </c>
    </row>
    <row r="137" spans="1:11" ht="21.6" x14ac:dyDescent="0.3">
      <c r="A137" s="54">
        <v>130</v>
      </c>
      <c r="B137" s="8" t="s">
        <v>440</v>
      </c>
      <c r="C137" s="9" t="s">
        <v>281</v>
      </c>
      <c r="D137" s="9" t="s">
        <v>318</v>
      </c>
      <c r="E137" s="9">
        <v>4833.45</v>
      </c>
      <c r="F137" s="11">
        <v>1</v>
      </c>
      <c r="G137" s="68">
        <f t="shared" ref="G137:G200" si="4">E137*F137</f>
        <v>4833.45</v>
      </c>
      <c r="H137" s="68">
        <f t="shared" ref="H137:H200" si="5">E137*F137*0.6</f>
        <v>2900.0699999999997</v>
      </c>
      <c r="I137" s="40" t="s">
        <v>513</v>
      </c>
      <c r="J137" s="40" t="s">
        <v>541</v>
      </c>
      <c r="K137" s="8" t="s">
        <v>457</v>
      </c>
    </row>
    <row r="138" spans="1:11" ht="21.6" x14ac:dyDescent="0.3">
      <c r="A138" s="54">
        <v>131</v>
      </c>
      <c r="B138" s="8" t="s">
        <v>441</v>
      </c>
      <c r="C138" s="9" t="s">
        <v>281</v>
      </c>
      <c r="D138" s="9" t="s">
        <v>318</v>
      </c>
      <c r="E138" s="9">
        <v>966.7</v>
      </c>
      <c r="F138" s="11">
        <v>2</v>
      </c>
      <c r="G138" s="68">
        <f t="shared" si="4"/>
        <v>1933.4</v>
      </c>
      <c r="H138" s="68">
        <f t="shared" si="5"/>
        <v>1160.04</v>
      </c>
      <c r="I138" s="40" t="s">
        <v>513</v>
      </c>
      <c r="J138" s="40" t="s">
        <v>541</v>
      </c>
      <c r="K138" s="8" t="s">
        <v>457</v>
      </c>
    </row>
    <row r="139" spans="1:11" ht="21.6" x14ac:dyDescent="0.3">
      <c r="A139" s="54">
        <v>132</v>
      </c>
      <c r="B139" s="8" t="s">
        <v>442</v>
      </c>
      <c r="C139" s="9" t="s">
        <v>281</v>
      </c>
      <c r="D139" s="9" t="s">
        <v>318</v>
      </c>
      <c r="E139" s="9">
        <v>719.95</v>
      </c>
      <c r="F139" s="11">
        <v>1</v>
      </c>
      <c r="G139" s="68">
        <f t="shared" si="4"/>
        <v>719.95</v>
      </c>
      <c r="H139" s="68">
        <f t="shared" si="5"/>
        <v>431.97</v>
      </c>
      <c r="I139" s="40" t="s">
        <v>513</v>
      </c>
      <c r="J139" s="40" t="s">
        <v>541</v>
      </c>
      <c r="K139" s="8" t="s">
        <v>457</v>
      </c>
    </row>
    <row r="140" spans="1:11" ht="21.6" x14ac:dyDescent="0.3">
      <c r="A140" s="54">
        <v>133</v>
      </c>
      <c r="B140" s="8" t="s">
        <v>443</v>
      </c>
      <c r="C140" s="9" t="s">
        <v>281</v>
      </c>
      <c r="D140" s="9" t="s">
        <v>318</v>
      </c>
      <c r="E140" s="9">
        <v>719.95</v>
      </c>
      <c r="F140" s="11">
        <v>1</v>
      </c>
      <c r="G140" s="68">
        <f t="shared" si="4"/>
        <v>719.95</v>
      </c>
      <c r="H140" s="68">
        <f t="shared" si="5"/>
        <v>431.97</v>
      </c>
      <c r="I140" s="40" t="s">
        <v>513</v>
      </c>
      <c r="J140" s="40" t="s">
        <v>541</v>
      </c>
      <c r="K140" s="8" t="s">
        <v>457</v>
      </c>
    </row>
    <row r="141" spans="1:11" ht="21.6" x14ac:dyDescent="0.3">
      <c r="A141" s="54">
        <v>134</v>
      </c>
      <c r="B141" s="8" t="s">
        <v>444</v>
      </c>
      <c r="C141" s="9" t="s">
        <v>281</v>
      </c>
      <c r="D141" s="9" t="s">
        <v>13</v>
      </c>
      <c r="E141" s="9">
        <v>957.95</v>
      </c>
      <c r="F141" s="11">
        <v>1</v>
      </c>
      <c r="G141" s="68">
        <f t="shared" si="4"/>
        <v>957.95</v>
      </c>
      <c r="H141" s="68">
        <f t="shared" si="5"/>
        <v>574.77</v>
      </c>
      <c r="I141" s="40" t="s">
        <v>513</v>
      </c>
      <c r="J141" s="40" t="s">
        <v>541</v>
      </c>
      <c r="K141" s="8" t="s">
        <v>457</v>
      </c>
    </row>
    <row r="142" spans="1:11" ht="21.6" x14ac:dyDescent="0.3">
      <c r="A142" s="54">
        <v>135</v>
      </c>
      <c r="B142" s="8" t="s">
        <v>445</v>
      </c>
      <c r="C142" s="9" t="s">
        <v>281</v>
      </c>
      <c r="D142" s="9" t="s">
        <v>13</v>
      </c>
      <c r="E142" s="9">
        <v>838.95</v>
      </c>
      <c r="F142" s="11">
        <v>1</v>
      </c>
      <c r="G142" s="68">
        <f t="shared" si="4"/>
        <v>838.95</v>
      </c>
      <c r="H142" s="68">
        <f t="shared" si="5"/>
        <v>503.37</v>
      </c>
      <c r="I142" s="40" t="s">
        <v>513</v>
      </c>
      <c r="J142" s="40" t="s">
        <v>541</v>
      </c>
      <c r="K142" s="8" t="s">
        <v>457</v>
      </c>
    </row>
    <row r="143" spans="1:11" ht="21.6" x14ac:dyDescent="0.3">
      <c r="A143" s="54">
        <v>136</v>
      </c>
      <c r="B143" s="8" t="s">
        <v>446</v>
      </c>
      <c r="C143" s="9" t="s">
        <v>281</v>
      </c>
      <c r="D143" s="9" t="s">
        <v>13</v>
      </c>
      <c r="E143" s="9">
        <v>246.33</v>
      </c>
      <c r="F143" s="11">
        <v>1</v>
      </c>
      <c r="G143" s="68">
        <f t="shared" si="4"/>
        <v>246.33</v>
      </c>
      <c r="H143" s="68">
        <f t="shared" si="5"/>
        <v>147.798</v>
      </c>
      <c r="I143" s="40" t="s">
        <v>513</v>
      </c>
      <c r="J143" s="40" t="s">
        <v>541</v>
      </c>
      <c r="K143" s="8" t="s">
        <v>457</v>
      </c>
    </row>
    <row r="144" spans="1:11" ht="21.6" x14ac:dyDescent="0.3">
      <c r="A144" s="54">
        <v>137</v>
      </c>
      <c r="B144" s="8" t="s">
        <v>447</v>
      </c>
      <c r="C144" s="9" t="s">
        <v>281</v>
      </c>
      <c r="D144" s="9" t="s">
        <v>13</v>
      </c>
      <c r="E144" s="9">
        <v>297.5</v>
      </c>
      <c r="F144" s="11">
        <v>15</v>
      </c>
      <c r="G144" s="68">
        <f t="shared" si="4"/>
        <v>4462.5</v>
      </c>
      <c r="H144" s="68">
        <f t="shared" si="5"/>
        <v>2677.5</v>
      </c>
      <c r="I144" s="40" t="s">
        <v>513</v>
      </c>
      <c r="J144" s="40" t="s">
        <v>541</v>
      </c>
      <c r="K144" s="8" t="s">
        <v>457</v>
      </c>
    </row>
    <row r="145" spans="1:11" ht="21.6" x14ac:dyDescent="0.3">
      <c r="A145" s="54">
        <v>138</v>
      </c>
      <c r="B145" s="8" t="s">
        <v>448</v>
      </c>
      <c r="C145" s="9" t="s">
        <v>281</v>
      </c>
      <c r="D145" s="9" t="s">
        <v>13</v>
      </c>
      <c r="E145" s="9">
        <v>297.5</v>
      </c>
      <c r="F145" s="11">
        <v>2</v>
      </c>
      <c r="G145" s="68">
        <f t="shared" si="4"/>
        <v>595</v>
      </c>
      <c r="H145" s="68">
        <f t="shared" si="5"/>
        <v>357</v>
      </c>
      <c r="I145" s="40" t="s">
        <v>513</v>
      </c>
      <c r="J145" s="40" t="s">
        <v>541</v>
      </c>
      <c r="K145" s="8" t="s">
        <v>457</v>
      </c>
    </row>
    <row r="146" spans="1:11" ht="21.6" x14ac:dyDescent="0.3">
      <c r="A146" s="54">
        <v>139</v>
      </c>
      <c r="B146" s="8" t="s">
        <v>449</v>
      </c>
      <c r="C146" s="9" t="s">
        <v>281</v>
      </c>
      <c r="D146" s="9" t="s">
        <v>13</v>
      </c>
      <c r="E146" s="9">
        <v>119</v>
      </c>
      <c r="F146" s="11">
        <v>2</v>
      </c>
      <c r="G146" s="68">
        <f t="shared" si="4"/>
        <v>238</v>
      </c>
      <c r="H146" s="68">
        <f t="shared" si="5"/>
        <v>142.79999999999998</v>
      </c>
      <c r="I146" s="40" t="s">
        <v>513</v>
      </c>
      <c r="J146" s="40" t="s">
        <v>541</v>
      </c>
      <c r="K146" s="8" t="s">
        <v>457</v>
      </c>
    </row>
    <row r="147" spans="1:11" ht="21.6" x14ac:dyDescent="0.3">
      <c r="A147" s="54">
        <v>140</v>
      </c>
      <c r="B147" s="8" t="s">
        <v>450</v>
      </c>
      <c r="C147" s="9" t="s">
        <v>281</v>
      </c>
      <c r="D147" s="9" t="s">
        <v>13</v>
      </c>
      <c r="E147" s="9">
        <v>178.5</v>
      </c>
      <c r="F147" s="11">
        <v>1</v>
      </c>
      <c r="G147" s="68">
        <f t="shared" si="4"/>
        <v>178.5</v>
      </c>
      <c r="H147" s="68">
        <f t="shared" si="5"/>
        <v>107.1</v>
      </c>
      <c r="I147" s="40" t="s">
        <v>513</v>
      </c>
      <c r="J147" s="40" t="s">
        <v>541</v>
      </c>
      <c r="K147" s="8" t="s">
        <v>457</v>
      </c>
    </row>
    <row r="148" spans="1:11" ht="21.6" x14ac:dyDescent="0.3">
      <c r="A148" s="54">
        <v>141</v>
      </c>
      <c r="B148" s="8" t="s">
        <v>451</v>
      </c>
      <c r="C148" s="9" t="s">
        <v>281</v>
      </c>
      <c r="D148" s="9" t="s">
        <v>13</v>
      </c>
      <c r="E148" s="9">
        <v>119</v>
      </c>
      <c r="F148" s="11">
        <v>4</v>
      </c>
      <c r="G148" s="68">
        <f t="shared" si="4"/>
        <v>476</v>
      </c>
      <c r="H148" s="68">
        <f t="shared" si="5"/>
        <v>285.59999999999997</v>
      </c>
      <c r="I148" s="40" t="s">
        <v>513</v>
      </c>
      <c r="J148" s="40" t="s">
        <v>541</v>
      </c>
      <c r="K148" s="8" t="s">
        <v>457</v>
      </c>
    </row>
    <row r="149" spans="1:11" ht="21.6" x14ac:dyDescent="0.3">
      <c r="A149" s="54">
        <v>142</v>
      </c>
      <c r="B149" s="8" t="s">
        <v>452</v>
      </c>
      <c r="C149" s="9" t="s">
        <v>281</v>
      </c>
      <c r="D149" s="9" t="s">
        <v>13</v>
      </c>
      <c r="E149" s="9">
        <v>360.57</v>
      </c>
      <c r="F149" s="11">
        <v>1</v>
      </c>
      <c r="G149" s="68">
        <f t="shared" si="4"/>
        <v>360.57</v>
      </c>
      <c r="H149" s="68">
        <f t="shared" si="5"/>
        <v>216.34199999999998</v>
      </c>
      <c r="I149" s="40" t="s">
        <v>513</v>
      </c>
      <c r="J149" s="40" t="s">
        <v>541</v>
      </c>
      <c r="K149" s="8" t="s">
        <v>457</v>
      </c>
    </row>
    <row r="150" spans="1:11" ht="21.6" x14ac:dyDescent="0.3">
      <c r="A150" s="54">
        <v>143</v>
      </c>
      <c r="B150" s="8" t="s">
        <v>453</v>
      </c>
      <c r="C150" s="9" t="s">
        <v>281</v>
      </c>
      <c r="D150" s="9" t="s">
        <v>13</v>
      </c>
      <c r="E150" s="9">
        <v>495.85</v>
      </c>
      <c r="F150" s="11">
        <v>7</v>
      </c>
      <c r="G150" s="68">
        <f t="shared" si="4"/>
        <v>3470.9500000000003</v>
      </c>
      <c r="H150" s="68">
        <f t="shared" si="5"/>
        <v>2082.5700000000002</v>
      </c>
      <c r="I150" s="40" t="s">
        <v>513</v>
      </c>
      <c r="J150" s="40" t="s">
        <v>541</v>
      </c>
      <c r="K150" s="8" t="s">
        <v>457</v>
      </c>
    </row>
    <row r="151" spans="1:11" ht="21.6" x14ac:dyDescent="0.3">
      <c r="A151" s="54">
        <v>144</v>
      </c>
      <c r="B151" s="8" t="s">
        <v>454</v>
      </c>
      <c r="C151" s="9" t="s">
        <v>281</v>
      </c>
      <c r="D151" s="9" t="s">
        <v>318</v>
      </c>
      <c r="E151" s="9">
        <v>853.23</v>
      </c>
      <c r="F151" s="11">
        <v>1</v>
      </c>
      <c r="G151" s="68">
        <f t="shared" si="4"/>
        <v>853.23</v>
      </c>
      <c r="H151" s="68">
        <f t="shared" si="5"/>
        <v>511.93799999999999</v>
      </c>
      <c r="I151" s="40" t="s">
        <v>513</v>
      </c>
      <c r="J151" s="40" t="s">
        <v>541</v>
      </c>
      <c r="K151" s="8" t="s">
        <v>457</v>
      </c>
    </row>
    <row r="152" spans="1:11" ht="21.6" x14ac:dyDescent="0.3">
      <c r="A152" s="54">
        <v>145</v>
      </c>
      <c r="B152" s="8" t="s">
        <v>455</v>
      </c>
      <c r="C152" s="9" t="s">
        <v>281</v>
      </c>
      <c r="D152" s="9" t="s">
        <v>13</v>
      </c>
      <c r="E152" s="9">
        <v>624.75</v>
      </c>
      <c r="F152" s="11">
        <v>1</v>
      </c>
      <c r="G152" s="68">
        <f t="shared" si="4"/>
        <v>624.75</v>
      </c>
      <c r="H152" s="68">
        <f t="shared" si="5"/>
        <v>374.84999999999997</v>
      </c>
      <c r="I152" s="40" t="s">
        <v>513</v>
      </c>
      <c r="J152" s="40" t="s">
        <v>541</v>
      </c>
      <c r="K152" s="8" t="s">
        <v>457</v>
      </c>
    </row>
    <row r="153" spans="1:11" ht="21.6" x14ac:dyDescent="0.3">
      <c r="A153" s="54">
        <v>146</v>
      </c>
      <c r="B153" s="8" t="s">
        <v>456</v>
      </c>
      <c r="C153" s="9" t="s">
        <v>281</v>
      </c>
      <c r="D153" s="9" t="s">
        <v>318</v>
      </c>
      <c r="E153" s="9">
        <v>682.58</v>
      </c>
      <c r="F153" s="11">
        <v>1</v>
      </c>
      <c r="G153" s="68">
        <f t="shared" si="4"/>
        <v>682.58</v>
      </c>
      <c r="H153" s="68">
        <f t="shared" si="5"/>
        <v>409.548</v>
      </c>
      <c r="I153" s="40" t="s">
        <v>513</v>
      </c>
      <c r="J153" s="40" t="s">
        <v>541</v>
      </c>
      <c r="K153" s="8" t="s">
        <v>457</v>
      </c>
    </row>
    <row r="154" spans="1:11" ht="21.6" x14ac:dyDescent="0.3">
      <c r="A154" s="54">
        <v>147</v>
      </c>
      <c r="B154" s="8" t="s">
        <v>351</v>
      </c>
      <c r="C154" s="39" t="s">
        <v>354</v>
      </c>
      <c r="D154" s="40" t="s">
        <v>318</v>
      </c>
      <c r="E154" s="59">
        <v>59.5</v>
      </c>
      <c r="F154" s="68">
        <v>1</v>
      </c>
      <c r="G154" s="68">
        <f t="shared" si="4"/>
        <v>59.5</v>
      </c>
      <c r="H154" s="68">
        <f t="shared" si="5"/>
        <v>35.699999999999996</v>
      </c>
      <c r="I154" s="40" t="s">
        <v>513</v>
      </c>
      <c r="J154" s="40" t="s">
        <v>541</v>
      </c>
      <c r="K154" s="60" t="s">
        <v>352</v>
      </c>
    </row>
    <row r="155" spans="1:11" ht="21.6" x14ac:dyDescent="0.3">
      <c r="A155" s="54">
        <v>148</v>
      </c>
      <c r="B155" s="38" t="s">
        <v>353</v>
      </c>
      <c r="C155" s="39" t="s">
        <v>354</v>
      </c>
      <c r="D155" s="40" t="s">
        <v>318</v>
      </c>
      <c r="E155" s="59">
        <v>200</v>
      </c>
      <c r="F155" s="68">
        <v>3</v>
      </c>
      <c r="G155" s="68">
        <f t="shared" si="4"/>
        <v>600</v>
      </c>
      <c r="H155" s="68">
        <f t="shared" si="5"/>
        <v>360</v>
      </c>
      <c r="I155" s="40" t="s">
        <v>513</v>
      </c>
      <c r="J155" s="40" t="s">
        <v>541</v>
      </c>
      <c r="K155" s="60" t="s">
        <v>352</v>
      </c>
    </row>
    <row r="156" spans="1:11" ht="21.6" x14ac:dyDescent="0.3">
      <c r="A156" s="54">
        <v>149</v>
      </c>
      <c r="B156" s="38" t="s">
        <v>459</v>
      </c>
      <c r="C156" s="39">
        <v>2025</v>
      </c>
      <c r="D156" s="40" t="s">
        <v>318</v>
      </c>
      <c r="E156" s="59">
        <v>312.42</v>
      </c>
      <c r="F156" s="68">
        <v>1</v>
      </c>
      <c r="G156" s="68">
        <f t="shared" si="4"/>
        <v>312.42</v>
      </c>
      <c r="H156" s="68">
        <f t="shared" si="5"/>
        <v>187.452</v>
      </c>
      <c r="I156" s="40" t="s">
        <v>513</v>
      </c>
      <c r="J156" s="40" t="s">
        <v>541</v>
      </c>
      <c r="K156" s="60" t="s">
        <v>460</v>
      </c>
    </row>
    <row r="157" spans="1:11" ht="21.6" x14ac:dyDescent="0.3">
      <c r="A157" s="54">
        <v>150</v>
      </c>
      <c r="B157" s="38" t="s">
        <v>461</v>
      </c>
      <c r="C157" s="39">
        <v>2018</v>
      </c>
      <c r="D157" s="40" t="s">
        <v>13</v>
      </c>
      <c r="E157" s="59">
        <v>84.6</v>
      </c>
      <c r="F157" s="68">
        <v>1</v>
      </c>
      <c r="G157" s="68">
        <f t="shared" si="4"/>
        <v>84.6</v>
      </c>
      <c r="H157" s="68">
        <f t="shared" si="5"/>
        <v>50.76</v>
      </c>
      <c r="I157" s="40" t="s">
        <v>513</v>
      </c>
      <c r="J157" s="40" t="s">
        <v>541</v>
      </c>
      <c r="K157" s="60" t="s">
        <v>467</v>
      </c>
    </row>
    <row r="158" spans="1:11" ht="21.6" x14ac:dyDescent="0.3">
      <c r="A158" s="54">
        <v>151</v>
      </c>
      <c r="B158" s="38" t="s">
        <v>462</v>
      </c>
      <c r="C158" s="39">
        <v>2018</v>
      </c>
      <c r="D158" s="40" t="s">
        <v>13</v>
      </c>
      <c r="E158" s="59">
        <v>84.6</v>
      </c>
      <c r="F158" s="68">
        <v>1</v>
      </c>
      <c r="G158" s="68">
        <f t="shared" si="4"/>
        <v>84.6</v>
      </c>
      <c r="H158" s="68">
        <f t="shared" si="5"/>
        <v>50.76</v>
      </c>
      <c r="I158" s="40" t="s">
        <v>513</v>
      </c>
      <c r="J158" s="40" t="s">
        <v>541</v>
      </c>
      <c r="K158" s="60" t="s">
        <v>467</v>
      </c>
    </row>
    <row r="159" spans="1:11" ht="21.6" x14ac:dyDescent="0.3">
      <c r="A159" s="54">
        <v>152</v>
      </c>
      <c r="B159" s="38" t="s">
        <v>463</v>
      </c>
      <c r="C159" s="39">
        <v>2018</v>
      </c>
      <c r="D159" s="40" t="s">
        <v>13</v>
      </c>
      <c r="E159" s="59">
        <v>84.6</v>
      </c>
      <c r="F159" s="68">
        <v>1</v>
      </c>
      <c r="G159" s="68">
        <f t="shared" si="4"/>
        <v>84.6</v>
      </c>
      <c r="H159" s="68">
        <f t="shared" si="5"/>
        <v>50.76</v>
      </c>
      <c r="I159" s="40" t="s">
        <v>513</v>
      </c>
      <c r="J159" s="40" t="s">
        <v>541</v>
      </c>
      <c r="K159" s="60" t="s">
        <v>467</v>
      </c>
    </row>
    <row r="160" spans="1:11" ht="21.6" x14ac:dyDescent="0.3">
      <c r="A160" s="54">
        <v>153</v>
      </c>
      <c r="B160" s="38" t="s">
        <v>464</v>
      </c>
      <c r="C160" s="39">
        <v>2018</v>
      </c>
      <c r="D160" s="40" t="s">
        <v>13</v>
      </c>
      <c r="E160" s="59">
        <v>84.6</v>
      </c>
      <c r="F160" s="68">
        <v>1</v>
      </c>
      <c r="G160" s="68">
        <f t="shared" si="4"/>
        <v>84.6</v>
      </c>
      <c r="H160" s="68">
        <f t="shared" si="5"/>
        <v>50.76</v>
      </c>
      <c r="I160" s="40" t="s">
        <v>513</v>
      </c>
      <c r="J160" s="40" t="s">
        <v>541</v>
      </c>
      <c r="K160" s="60" t="s">
        <v>467</v>
      </c>
    </row>
    <row r="161" spans="1:11" ht="21.6" x14ac:dyDescent="0.3">
      <c r="A161" s="54">
        <v>154</v>
      </c>
      <c r="B161" s="38" t="s">
        <v>465</v>
      </c>
      <c r="C161" s="39">
        <v>2018</v>
      </c>
      <c r="D161" s="40" t="s">
        <v>13</v>
      </c>
      <c r="E161" s="59">
        <v>170.1</v>
      </c>
      <c r="F161" s="68">
        <v>1</v>
      </c>
      <c r="G161" s="68">
        <f t="shared" si="4"/>
        <v>170.1</v>
      </c>
      <c r="H161" s="68">
        <f t="shared" si="5"/>
        <v>102.05999999999999</v>
      </c>
      <c r="I161" s="40" t="s">
        <v>513</v>
      </c>
      <c r="J161" s="40" t="s">
        <v>541</v>
      </c>
      <c r="K161" s="60" t="s">
        <v>467</v>
      </c>
    </row>
    <row r="162" spans="1:11" ht="21.6" x14ac:dyDescent="0.3">
      <c r="A162" s="54">
        <v>155</v>
      </c>
      <c r="B162" s="38" t="s">
        <v>466</v>
      </c>
      <c r="C162" s="39">
        <v>2018</v>
      </c>
      <c r="D162" s="40" t="s">
        <v>13</v>
      </c>
      <c r="E162" s="59">
        <v>143.1</v>
      </c>
      <c r="F162" s="68">
        <v>1</v>
      </c>
      <c r="G162" s="68">
        <f t="shared" si="4"/>
        <v>143.1</v>
      </c>
      <c r="H162" s="68">
        <f t="shared" si="5"/>
        <v>85.86</v>
      </c>
      <c r="I162" s="40" t="s">
        <v>513</v>
      </c>
      <c r="J162" s="40" t="s">
        <v>541</v>
      </c>
      <c r="K162" s="60" t="s">
        <v>467</v>
      </c>
    </row>
    <row r="163" spans="1:11" ht="21.6" x14ac:dyDescent="0.3">
      <c r="A163" s="54">
        <v>156</v>
      </c>
      <c r="B163" s="38" t="s">
        <v>468</v>
      </c>
      <c r="C163" s="39">
        <v>2018</v>
      </c>
      <c r="D163" s="40" t="s">
        <v>13</v>
      </c>
      <c r="E163" s="59">
        <v>4776.66</v>
      </c>
      <c r="F163" s="68">
        <v>1</v>
      </c>
      <c r="G163" s="68">
        <f t="shared" si="4"/>
        <v>4776.66</v>
      </c>
      <c r="H163" s="68">
        <f t="shared" si="5"/>
        <v>2865.9959999999996</v>
      </c>
      <c r="I163" s="40" t="s">
        <v>513</v>
      </c>
      <c r="J163" s="40" t="s">
        <v>541</v>
      </c>
      <c r="K163" s="38" t="s">
        <v>487</v>
      </c>
    </row>
    <row r="164" spans="1:11" ht="21.6" x14ac:dyDescent="0.3">
      <c r="A164" s="54">
        <v>157</v>
      </c>
      <c r="B164" s="38" t="s">
        <v>469</v>
      </c>
      <c r="C164" s="39">
        <v>2018</v>
      </c>
      <c r="D164" s="40" t="s">
        <v>318</v>
      </c>
      <c r="E164" s="59">
        <v>4621.96</v>
      </c>
      <c r="F164" s="68">
        <v>1</v>
      </c>
      <c r="G164" s="68">
        <f t="shared" si="4"/>
        <v>4621.96</v>
      </c>
      <c r="H164" s="68">
        <f t="shared" si="5"/>
        <v>2773.1759999999999</v>
      </c>
      <c r="I164" s="40" t="s">
        <v>513</v>
      </c>
      <c r="J164" s="40" t="s">
        <v>541</v>
      </c>
      <c r="K164" s="38" t="s">
        <v>487</v>
      </c>
    </row>
    <row r="165" spans="1:11" ht="21.6" x14ac:dyDescent="0.3">
      <c r="A165" s="54">
        <v>158</v>
      </c>
      <c r="B165" s="38" t="s">
        <v>470</v>
      </c>
      <c r="C165" s="39">
        <v>2018</v>
      </c>
      <c r="D165" s="40" t="s">
        <v>318</v>
      </c>
      <c r="E165" s="59">
        <v>3577.14</v>
      </c>
      <c r="F165" s="68">
        <v>1</v>
      </c>
      <c r="G165" s="68">
        <f t="shared" si="4"/>
        <v>3577.14</v>
      </c>
      <c r="H165" s="68">
        <f t="shared" si="5"/>
        <v>2146.2839999999997</v>
      </c>
      <c r="I165" s="40" t="s">
        <v>513</v>
      </c>
      <c r="J165" s="40" t="s">
        <v>541</v>
      </c>
      <c r="K165" s="38" t="s">
        <v>487</v>
      </c>
    </row>
    <row r="166" spans="1:11" ht="21.6" x14ac:dyDescent="0.3">
      <c r="A166" s="54">
        <v>159</v>
      </c>
      <c r="B166" s="38" t="s">
        <v>471</v>
      </c>
      <c r="C166" s="39">
        <v>2018</v>
      </c>
      <c r="D166" s="40" t="s">
        <v>318</v>
      </c>
      <c r="E166" s="59">
        <v>1218.56</v>
      </c>
      <c r="F166" s="68">
        <v>4</v>
      </c>
      <c r="G166" s="68">
        <f t="shared" si="4"/>
        <v>4874.24</v>
      </c>
      <c r="H166" s="68">
        <f t="shared" si="5"/>
        <v>2924.5439999999999</v>
      </c>
      <c r="I166" s="40" t="s">
        <v>513</v>
      </c>
      <c r="J166" s="40" t="s">
        <v>541</v>
      </c>
      <c r="K166" s="38" t="s">
        <v>487</v>
      </c>
    </row>
    <row r="167" spans="1:11" ht="21.6" x14ac:dyDescent="0.3">
      <c r="A167" s="54">
        <v>160</v>
      </c>
      <c r="B167" s="38" t="s">
        <v>472</v>
      </c>
      <c r="C167" s="39">
        <v>2018</v>
      </c>
      <c r="D167" s="40" t="s">
        <v>318</v>
      </c>
      <c r="E167" s="59">
        <v>1218.56</v>
      </c>
      <c r="F167" s="68">
        <v>4</v>
      </c>
      <c r="G167" s="68">
        <f t="shared" si="4"/>
        <v>4874.24</v>
      </c>
      <c r="H167" s="68">
        <f t="shared" si="5"/>
        <v>2924.5439999999999</v>
      </c>
      <c r="I167" s="40" t="s">
        <v>513</v>
      </c>
      <c r="J167" s="40" t="s">
        <v>541</v>
      </c>
      <c r="K167" s="38" t="s">
        <v>487</v>
      </c>
    </row>
    <row r="168" spans="1:11" ht="21.6" x14ac:dyDescent="0.3">
      <c r="A168" s="54">
        <v>161</v>
      </c>
      <c r="B168" s="38" t="s">
        <v>473</v>
      </c>
      <c r="C168" s="39">
        <v>2018</v>
      </c>
      <c r="D168" s="40" t="s">
        <v>318</v>
      </c>
      <c r="E168" s="59">
        <v>7406.56</v>
      </c>
      <c r="F168" s="68">
        <v>1</v>
      </c>
      <c r="G168" s="68">
        <f t="shared" si="4"/>
        <v>7406.56</v>
      </c>
      <c r="H168" s="68">
        <f t="shared" si="5"/>
        <v>4443.9359999999997</v>
      </c>
      <c r="I168" s="40" t="s">
        <v>513</v>
      </c>
      <c r="J168" s="40" t="s">
        <v>541</v>
      </c>
      <c r="K168" s="38" t="s">
        <v>487</v>
      </c>
    </row>
    <row r="169" spans="1:11" ht="21.6" x14ac:dyDescent="0.3">
      <c r="A169" s="54">
        <v>162</v>
      </c>
      <c r="B169" s="38" t="s">
        <v>474</v>
      </c>
      <c r="C169" s="39">
        <v>2018</v>
      </c>
      <c r="D169" s="40" t="s">
        <v>318</v>
      </c>
      <c r="E169" s="59">
        <v>3628.31</v>
      </c>
      <c r="F169" s="68">
        <v>1</v>
      </c>
      <c r="G169" s="68">
        <f t="shared" si="4"/>
        <v>3628.31</v>
      </c>
      <c r="H169" s="68">
        <f t="shared" si="5"/>
        <v>2176.9859999999999</v>
      </c>
      <c r="I169" s="40" t="s">
        <v>513</v>
      </c>
      <c r="J169" s="40" t="s">
        <v>541</v>
      </c>
      <c r="K169" s="38" t="s">
        <v>487</v>
      </c>
    </row>
    <row r="170" spans="1:11" ht="21.6" x14ac:dyDescent="0.3">
      <c r="A170" s="54">
        <v>163</v>
      </c>
      <c r="B170" s="38" t="s">
        <v>475</v>
      </c>
      <c r="C170" s="39">
        <v>2018</v>
      </c>
      <c r="D170" s="40" t="s">
        <v>318</v>
      </c>
      <c r="E170" s="59">
        <v>15192.73</v>
      </c>
      <c r="F170" s="68">
        <v>1</v>
      </c>
      <c r="G170" s="68">
        <f t="shared" si="4"/>
        <v>15192.73</v>
      </c>
      <c r="H170" s="68">
        <f t="shared" si="5"/>
        <v>9115.637999999999</v>
      </c>
      <c r="I170" s="40" t="s">
        <v>513</v>
      </c>
      <c r="J170" s="40" t="s">
        <v>541</v>
      </c>
      <c r="K170" s="38" t="s">
        <v>487</v>
      </c>
    </row>
    <row r="171" spans="1:11" ht="21.6" x14ac:dyDescent="0.3">
      <c r="A171" s="54">
        <v>164</v>
      </c>
      <c r="B171" s="38" t="s">
        <v>476</v>
      </c>
      <c r="C171" s="39">
        <v>2018</v>
      </c>
      <c r="D171" s="40" t="s">
        <v>318</v>
      </c>
      <c r="E171" s="59">
        <v>18139.169999999998</v>
      </c>
      <c r="F171" s="68">
        <v>1</v>
      </c>
      <c r="G171" s="68">
        <f t="shared" si="4"/>
        <v>18139.169999999998</v>
      </c>
      <c r="H171" s="68">
        <f t="shared" si="5"/>
        <v>10883.501999999999</v>
      </c>
      <c r="I171" s="40" t="s">
        <v>513</v>
      </c>
      <c r="J171" s="40" t="s">
        <v>541</v>
      </c>
      <c r="K171" s="38" t="s">
        <v>487</v>
      </c>
    </row>
    <row r="172" spans="1:11" ht="21.6" x14ac:dyDescent="0.3">
      <c r="A172" s="54">
        <v>165</v>
      </c>
      <c r="B172" s="38" t="s">
        <v>477</v>
      </c>
      <c r="C172" s="39">
        <v>2018</v>
      </c>
      <c r="D172" s="40" t="s">
        <v>318</v>
      </c>
      <c r="E172" s="59">
        <v>8263.82</v>
      </c>
      <c r="F172" s="68">
        <v>1</v>
      </c>
      <c r="G172" s="68">
        <f t="shared" si="4"/>
        <v>8263.82</v>
      </c>
      <c r="H172" s="68">
        <f t="shared" si="5"/>
        <v>4958.2919999999995</v>
      </c>
      <c r="I172" s="40" t="s">
        <v>513</v>
      </c>
      <c r="J172" s="40" t="s">
        <v>541</v>
      </c>
      <c r="K172" s="38" t="s">
        <v>487</v>
      </c>
    </row>
    <row r="173" spans="1:11" ht="21.6" x14ac:dyDescent="0.3">
      <c r="A173" s="54">
        <v>166</v>
      </c>
      <c r="B173" s="38" t="s">
        <v>478</v>
      </c>
      <c r="C173" s="39">
        <v>2018</v>
      </c>
      <c r="D173" s="40" t="s">
        <v>318</v>
      </c>
      <c r="E173" s="59">
        <v>13251.84</v>
      </c>
      <c r="F173" s="68">
        <v>1</v>
      </c>
      <c r="G173" s="68">
        <f t="shared" si="4"/>
        <v>13251.84</v>
      </c>
      <c r="H173" s="68">
        <f t="shared" si="5"/>
        <v>7951.1039999999994</v>
      </c>
      <c r="I173" s="40" t="s">
        <v>513</v>
      </c>
      <c r="J173" s="40" t="s">
        <v>541</v>
      </c>
      <c r="K173" s="38" t="s">
        <v>487</v>
      </c>
    </row>
    <row r="174" spans="1:11" ht="21.6" x14ac:dyDescent="0.3">
      <c r="A174" s="54">
        <v>167</v>
      </c>
      <c r="B174" s="38" t="s">
        <v>479</v>
      </c>
      <c r="C174" s="39">
        <v>2018</v>
      </c>
      <c r="D174" s="40" t="s">
        <v>318</v>
      </c>
      <c r="E174" s="59">
        <v>3540.25</v>
      </c>
      <c r="F174" s="68">
        <v>1</v>
      </c>
      <c r="G174" s="68">
        <f t="shared" si="4"/>
        <v>3540.25</v>
      </c>
      <c r="H174" s="68">
        <f t="shared" si="5"/>
        <v>2124.15</v>
      </c>
      <c r="I174" s="40" t="s">
        <v>513</v>
      </c>
      <c r="J174" s="40" t="s">
        <v>541</v>
      </c>
      <c r="K174" s="38" t="s">
        <v>487</v>
      </c>
    </row>
    <row r="175" spans="1:11" ht="21.6" x14ac:dyDescent="0.3">
      <c r="A175" s="54">
        <v>168</v>
      </c>
      <c r="B175" s="38" t="s">
        <v>480</v>
      </c>
      <c r="C175" s="39">
        <v>2018</v>
      </c>
      <c r="D175" s="40" t="s">
        <v>318</v>
      </c>
      <c r="E175" s="59">
        <v>12143.95</v>
      </c>
      <c r="F175" s="68">
        <v>1</v>
      </c>
      <c r="G175" s="68">
        <f t="shared" si="4"/>
        <v>12143.95</v>
      </c>
      <c r="H175" s="68">
        <f t="shared" si="5"/>
        <v>7286.37</v>
      </c>
      <c r="I175" s="40" t="s">
        <v>513</v>
      </c>
      <c r="J175" s="40" t="s">
        <v>541</v>
      </c>
      <c r="K175" s="38" t="s">
        <v>487</v>
      </c>
    </row>
    <row r="176" spans="1:11" ht="21.6" x14ac:dyDescent="0.3">
      <c r="A176" s="54">
        <v>169</v>
      </c>
      <c r="B176" s="38" t="s">
        <v>481</v>
      </c>
      <c r="C176" s="39">
        <v>2018</v>
      </c>
      <c r="D176" s="40" t="s">
        <v>13</v>
      </c>
      <c r="E176" s="59">
        <v>8465.66</v>
      </c>
      <c r="F176" s="68">
        <v>1</v>
      </c>
      <c r="G176" s="68">
        <f t="shared" si="4"/>
        <v>8465.66</v>
      </c>
      <c r="H176" s="68">
        <f t="shared" si="5"/>
        <v>5079.3959999999997</v>
      </c>
      <c r="I176" s="40" t="s">
        <v>513</v>
      </c>
      <c r="J176" s="40" t="s">
        <v>541</v>
      </c>
      <c r="K176" s="38" t="s">
        <v>487</v>
      </c>
    </row>
    <row r="177" spans="1:11" ht="21.6" x14ac:dyDescent="0.3">
      <c r="A177" s="54">
        <v>170</v>
      </c>
      <c r="B177" s="38" t="s">
        <v>482</v>
      </c>
      <c r="C177" s="39">
        <v>2018</v>
      </c>
      <c r="D177" s="40" t="s">
        <v>318</v>
      </c>
      <c r="E177" s="59">
        <v>1950.41</v>
      </c>
      <c r="F177" s="68">
        <v>1</v>
      </c>
      <c r="G177" s="68">
        <f t="shared" si="4"/>
        <v>1950.41</v>
      </c>
      <c r="H177" s="68">
        <f t="shared" si="5"/>
        <v>1170.2460000000001</v>
      </c>
      <c r="I177" s="40" t="s">
        <v>513</v>
      </c>
      <c r="J177" s="40" t="s">
        <v>541</v>
      </c>
      <c r="K177" s="38" t="s">
        <v>487</v>
      </c>
    </row>
    <row r="178" spans="1:11" ht="21.6" x14ac:dyDescent="0.3">
      <c r="A178" s="54">
        <v>171</v>
      </c>
      <c r="B178" s="38" t="s">
        <v>483</v>
      </c>
      <c r="C178" s="39">
        <v>2018</v>
      </c>
      <c r="D178" s="40" t="s">
        <v>13</v>
      </c>
      <c r="E178" s="59">
        <v>825.86</v>
      </c>
      <c r="F178" s="68">
        <v>1</v>
      </c>
      <c r="G178" s="68">
        <f t="shared" si="4"/>
        <v>825.86</v>
      </c>
      <c r="H178" s="68">
        <f t="shared" si="5"/>
        <v>495.51599999999996</v>
      </c>
      <c r="I178" s="40" t="s">
        <v>513</v>
      </c>
      <c r="J178" s="40" t="s">
        <v>541</v>
      </c>
      <c r="K178" s="38" t="s">
        <v>487</v>
      </c>
    </row>
    <row r="179" spans="1:11" ht="21.6" x14ac:dyDescent="0.3">
      <c r="A179" s="54">
        <v>172</v>
      </c>
      <c r="B179" s="38" t="s">
        <v>484</v>
      </c>
      <c r="C179" s="39">
        <v>2018</v>
      </c>
      <c r="D179" s="40" t="s">
        <v>13</v>
      </c>
      <c r="E179" s="59">
        <v>881.79</v>
      </c>
      <c r="F179" s="68">
        <v>1</v>
      </c>
      <c r="G179" s="68">
        <f t="shared" si="4"/>
        <v>881.79</v>
      </c>
      <c r="H179" s="68">
        <f t="shared" si="5"/>
        <v>529.07399999999996</v>
      </c>
      <c r="I179" s="40" t="s">
        <v>513</v>
      </c>
      <c r="J179" s="40" t="s">
        <v>541</v>
      </c>
      <c r="K179" s="38" t="s">
        <v>487</v>
      </c>
    </row>
    <row r="180" spans="1:11" ht="21.6" x14ac:dyDescent="0.3">
      <c r="A180" s="54">
        <v>173</v>
      </c>
      <c r="B180" s="38" t="s">
        <v>485</v>
      </c>
      <c r="C180" s="39">
        <v>2018</v>
      </c>
      <c r="D180" s="40" t="s">
        <v>318</v>
      </c>
      <c r="E180" s="59">
        <v>2318.12</v>
      </c>
      <c r="F180" s="68">
        <v>1</v>
      </c>
      <c r="G180" s="68">
        <f t="shared" si="4"/>
        <v>2318.12</v>
      </c>
      <c r="H180" s="68">
        <f t="shared" si="5"/>
        <v>1390.8719999999998</v>
      </c>
      <c r="I180" s="40" t="s">
        <v>513</v>
      </c>
      <c r="J180" s="40" t="s">
        <v>541</v>
      </c>
      <c r="K180" s="38" t="s">
        <v>487</v>
      </c>
    </row>
    <row r="181" spans="1:11" ht="21.6" x14ac:dyDescent="0.3">
      <c r="A181" s="54">
        <v>174</v>
      </c>
      <c r="B181" s="38" t="s">
        <v>486</v>
      </c>
      <c r="C181" s="39">
        <v>2018</v>
      </c>
      <c r="D181" s="40" t="s">
        <v>13</v>
      </c>
      <c r="E181" s="59">
        <v>257.04000000000002</v>
      </c>
      <c r="F181" s="68">
        <v>3</v>
      </c>
      <c r="G181" s="68">
        <f t="shared" si="4"/>
        <v>771.12000000000012</v>
      </c>
      <c r="H181" s="68">
        <f t="shared" si="5"/>
        <v>462.67200000000003</v>
      </c>
      <c r="I181" s="40" t="s">
        <v>513</v>
      </c>
      <c r="J181" s="40" t="s">
        <v>541</v>
      </c>
      <c r="K181" s="38" t="s">
        <v>487</v>
      </c>
    </row>
    <row r="182" spans="1:11" ht="21.6" x14ac:dyDescent="0.3">
      <c r="A182" s="54">
        <v>175</v>
      </c>
      <c r="B182" s="38" t="s">
        <v>488</v>
      </c>
      <c r="C182" s="39">
        <v>2021</v>
      </c>
      <c r="D182" s="40" t="s">
        <v>13</v>
      </c>
      <c r="E182" s="59">
        <v>8300.25</v>
      </c>
      <c r="F182" s="68">
        <v>1</v>
      </c>
      <c r="G182" s="68">
        <f t="shared" si="4"/>
        <v>8300.25</v>
      </c>
      <c r="H182" s="68">
        <f t="shared" si="5"/>
        <v>4980.1499999999996</v>
      </c>
      <c r="I182" s="40" t="s">
        <v>513</v>
      </c>
      <c r="J182" s="40" t="s">
        <v>541</v>
      </c>
      <c r="K182" s="38" t="s">
        <v>512</v>
      </c>
    </row>
    <row r="183" spans="1:11" ht="21.6" x14ac:dyDescent="0.3">
      <c r="A183" s="54">
        <v>176</v>
      </c>
      <c r="B183" s="38" t="s">
        <v>489</v>
      </c>
      <c r="C183" s="39">
        <v>2021</v>
      </c>
      <c r="D183" s="40" t="s">
        <v>13</v>
      </c>
      <c r="E183" s="59">
        <v>6506.92</v>
      </c>
      <c r="F183" s="68">
        <v>1</v>
      </c>
      <c r="G183" s="68">
        <f t="shared" si="4"/>
        <v>6506.92</v>
      </c>
      <c r="H183" s="68">
        <f t="shared" si="5"/>
        <v>3904.152</v>
      </c>
      <c r="I183" s="40" t="s">
        <v>513</v>
      </c>
      <c r="J183" s="40" t="s">
        <v>541</v>
      </c>
      <c r="K183" s="38" t="s">
        <v>512</v>
      </c>
    </row>
    <row r="184" spans="1:11" ht="21.6" x14ac:dyDescent="0.3">
      <c r="A184" s="54">
        <v>177</v>
      </c>
      <c r="B184" s="38" t="s">
        <v>490</v>
      </c>
      <c r="C184" s="39">
        <v>2021</v>
      </c>
      <c r="D184" s="40" t="s">
        <v>13</v>
      </c>
      <c r="E184" s="59">
        <v>4466.07</v>
      </c>
      <c r="F184" s="68">
        <v>1</v>
      </c>
      <c r="G184" s="68">
        <f t="shared" si="4"/>
        <v>4466.07</v>
      </c>
      <c r="H184" s="68">
        <f t="shared" si="5"/>
        <v>2679.6419999999998</v>
      </c>
      <c r="I184" s="40" t="s">
        <v>513</v>
      </c>
      <c r="J184" s="40" t="s">
        <v>541</v>
      </c>
      <c r="K184" s="38" t="s">
        <v>512</v>
      </c>
    </row>
    <row r="185" spans="1:11" ht="21.6" x14ac:dyDescent="0.3">
      <c r="A185" s="54">
        <v>178</v>
      </c>
      <c r="B185" s="38" t="s">
        <v>491</v>
      </c>
      <c r="C185" s="39">
        <v>2021</v>
      </c>
      <c r="D185" s="40" t="s">
        <v>13</v>
      </c>
      <c r="E185" s="59">
        <v>3498.6</v>
      </c>
      <c r="F185" s="68">
        <v>1</v>
      </c>
      <c r="G185" s="68">
        <f t="shared" si="4"/>
        <v>3498.6</v>
      </c>
      <c r="H185" s="68">
        <f t="shared" si="5"/>
        <v>2099.16</v>
      </c>
      <c r="I185" s="40" t="s">
        <v>513</v>
      </c>
      <c r="J185" s="40" t="s">
        <v>541</v>
      </c>
      <c r="K185" s="38" t="s">
        <v>512</v>
      </c>
    </row>
    <row r="186" spans="1:11" ht="21.6" x14ac:dyDescent="0.3">
      <c r="A186" s="54">
        <v>179</v>
      </c>
      <c r="B186" s="38" t="s">
        <v>492</v>
      </c>
      <c r="C186" s="39">
        <v>2021</v>
      </c>
      <c r="D186" s="40" t="s">
        <v>13</v>
      </c>
      <c r="E186" s="59">
        <v>2108.6799999999998</v>
      </c>
      <c r="F186" s="68">
        <v>1</v>
      </c>
      <c r="G186" s="68">
        <f t="shared" si="4"/>
        <v>2108.6799999999998</v>
      </c>
      <c r="H186" s="68">
        <f t="shared" si="5"/>
        <v>1265.2079999999999</v>
      </c>
      <c r="I186" s="40" t="s">
        <v>513</v>
      </c>
      <c r="J186" s="40" t="s">
        <v>541</v>
      </c>
      <c r="K186" s="38" t="s">
        <v>512</v>
      </c>
    </row>
    <row r="187" spans="1:11" ht="21.6" x14ac:dyDescent="0.3">
      <c r="A187" s="54">
        <v>180</v>
      </c>
      <c r="B187" s="38" t="s">
        <v>493</v>
      </c>
      <c r="C187" s="39">
        <v>2021</v>
      </c>
      <c r="D187" s="40" t="s">
        <v>13</v>
      </c>
      <c r="E187" s="59">
        <v>2024.19</v>
      </c>
      <c r="F187" s="68">
        <v>1</v>
      </c>
      <c r="G187" s="68">
        <f t="shared" si="4"/>
        <v>2024.19</v>
      </c>
      <c r="H187" s="68">
        <f t="shared" si="5"/>
        <v>1214.5139999999999</v>
      </c>
      <c r="I187" s="40" t="s">
        <v>513</v>
      </c>
      <c r="J187" s="40" t="s">
        <v>541</v>
      </c>
      <c r="K187" s="38" t="s">
        <v>512</v>
      </c>
    </row>
    <row r="188" spans="1:11" ht="21.6" x14ac:dyDescent="0.3">
      <c r="A188" s="54">
        <v>181</v>
      </c>
      <c r="B188" s="38" t="s">
        <v>494</v>
      </c>
      <c r="C188" s="39">
        <v>2021</v>
      </c>
      <c r="D188" s="40" t="s">
        <v>13</v>
      </c>
      <c r="E188" s="59">
        <v>960.33</v>
      </c>
      <c r="F188" s="68">
        <v>10</v>
      </c>
      <c r="G188" s="68">
        <f t="shared" si="4"/>
        <v>9603.3000000000011</v>
      </c>
      <c r="H188" s="68">
        <f t="shared" si="5"/>
        <v>5761.9800000000005</v>
      </c>
      <c r="I188" s="40" t="s">
        <v>513</v>
      </c>
      <c r="J188" s="40" t="s">
        <v>541</v>
      </c>
      <c r="K188" s="38" t="s">
        <v>512</v>
      </c>
    </row>
    <row r="189" spans="1:11" ht="21.6" x14ac:dyDescent="0.3">
      <c r="A189" s="54">
        <v>182</v>
      </c>
      <c r="B189" s="38" t="s">
        <v>495</v>
      </c>
      <c r="C189" s="39">
        <v>2021</v>
      </c>
      <c r="D189" s="40" t="s">
        <v>13</v>
      </c>
      <c r="E189" s="59">
        <v>499.8</v>
      </c>
      <c r="F189" s="68">
        <v>8</v>
      </c>
      <c r="G189" s="68">
        <f t="shared" si="4"/>
        <v>3998.4</v>
      </c>
      <c r="H189" s="68">
        <f t="shared" si="5"/>
        <v>2399.04</v>
      </c>
      <c r="I189" s="40" t="s">
        <v>513</v>
      </c>
      <c r="J189" s="40" t="s">
        <v>541</v>
      </c>
      <c r="K189" s="38" t="s">
        <v>512</v>
      </c>
    </row>
    <row r="190" spans="1:11" ht="21.6" x14ac:dyDescent="0.3">
      <c r="A190" s="54">
        <v>183</v>
      </c>
      <c r="B190" s="38" t="s">
        <v>496</v>
      </c>
      <c r="C190" s="39">
        <v>2021</v>
      </c>
      <c r="D190" s="40" t="s">
        <v>13</v>
      </c>
      <c r="E190" s="59">
        <v>680.68</v>
      </c>
      <c r="F190" s="68">
        <v>1</v>
      </c>
      <c r="G190" s="68">
        <f t="shared" si="4"/>
        <v>680.68</v>
      </c>
      <c r="H190" s="68">
        <f t="shared" si="5"/>
        <v>408.40799999999996</v>
      </c>
      <c r="I190" s="40" t="s">
        <v>513</v>
      </c>
      <c r="J190" s="40" t="s">
        <v>541</v>
      </c>
      <c r="K190" s="38" t="s">
        <v>512</v>
      </c>
    </row>
    <row r="191" spans="1:11" ht="21.6" x14ac:dyDescent="0.3">
      <c r="A191" s="54">
        <v>184</v>
      </c>
      <c r="B191" s="38" t="s">
        <v>497</v>
      </c>
      <c r="C191" s="39">
        <v>2021</v>
      </c>
      <c r="D191" s="40" t="s">
        <v>13</v>
      </c>
      <c r="E191" s="59">
        <v>1309</v>
      </c>
      <c r="F191" s="68">
        <v>1</v>
      </c>
      <c r="G191" s="68">
        <f t="shared" si="4"/>
        <v>1309</v>
      </c>
      <c r="H191" s="68">
        <f t="shared" si="5"/>
        <v>785.4</v>
      </c>
      <c r="I191" s="40" t="s">
        <v>513</v>
      </c>
      <c r="J191" s="40" t="s">
        <v>541</v>
      </c>
      <c r="K191" s="38" t="s">
        <v>512</v>
      </c>
    </row>
    <row r="192" spans="1:11" ht="21.6" x14ac:dyDescent="0.3">
      <c r="A192" s="54">
        <v>185</v>
      </c>
      <c r="B192" s="38" t="s">
        <v>498</v>
      </c>
      <c r="C192" s="39">
        <v>2021</v>
      </c>
      <c r="D192" s="40" t="s">
        <v>13</v>
      </c>
      <c r="E192" s="59">
        <v>493.85</v>
      </c>
      <c r="F192" s="68">
        <v>3</v>
      </c>
      <c r="G192" s="68">
        <f t="shared" si="4"/>
        <v>1481.5500000000002</v>
      </c>
      <c r="H192" s="68">
        <f t="shared" si="5"/>
        <v>888.93000000000006</v>
      </c>
      <c r="I192" s="40" t="s">
        <v>513</v>
      </c>
      <c r="J192" s="40" t="s">
        <v>541</v>
      </c>
      <c r="K192" s="38" t="s">
        <v>512</v>
      </c>
    </row>
    <row r="193" spans="1:11" ht="21.6" x14ac:dyDescent="0.3">
      <c r="A193" s="54">
        <v>186</v>
      </c>
      <c r="B193" s="38" t="s">
        <v>499</v>
      </c>
      <c r="C193" s="39">
        <v>2021</v>
      </c>
      <c r="D193" s="40" t="s">
        <v>13</v>
      </c>
      <c r="E193" s="59">
        <v>3417.68</v>
      </c>
      <c r="F193" s="68">
        <v>1</v>
      </c>
      <c r="G193" s="68">
        <f t="shared" si="4"/>
        <v>3417.68</v>
      </c>
      <c r="H193" s="68">
        <f t="shared" si="5"/>
        <v>2050.6079999999997</v>
      </c>
      <c r="I193" s="40" t="s">
        <v>513</v>
      </c>
      <c r="J193" s="40" t="s">
        <v>541</v>
      </c>
      <c r="K193" s="38" t="s">
        <v>512</v>
      </c>
    </row>
    <row r="194" spans="1:11" ht="21.6" x14ac:dyDescent="0.3">
      <c r="A194" s="54">
        <v>187</v>
      </c>
      <c r="B194" s="38" t="s">
        <v>500</v>
      </c>
      <c r="C194" s="39">
        <v>2021</v>
      </c>
      <c r="D194" s="40" t="s">
        <v>13</v>
      </c>
      <c r="E194" s="59">
        <v>2302.65</v>
      </c>
      <c r="F194" s="68">
        <v>1</v>
      </c>
      <c r="G194" s="68">
        <f t="shared" si="4"/>
        <v>2302.65</v>
      </c>
      <c r="H194" s="68">
        <f t="shared" si="5"/>
        <v>1381.59</v>
      </c>
      <c r="I194" s="40" t="s">
        <v>513</v>
      </c>
      <c r="J194" s="40" t="s">
        <v>541</v>
      </c>
      <c r="K194" s="38" t="s">
        <v>512</v>
      </c>
    </row>
    <row r="195" spans="1:11" ht="21.6" x14ac:dyDescent="0.3">
      <c r="A195" s="54">
        <v>188</v>
      </c>
      <c r="B195" s="38" t="s">
        <v>501</v>
      </c>
      <c r="C195" s="39">
        <v>2021</v>
      </c>
      <c r="D195" s="40" t="s">
        <v>13</v>
      </c>
      <c r="E195" s="59">
        <v>142.80000000000001</v>
      </c>
      <c r="F195" s="68">
        <v>2</v>
      </c>
      <c r="G195" s="68">
        <f t="shared" si="4"/>
        <v>285.60000000000002</v>
      </c>
      <c r="H195" s="68">
        <f t="shared" si="5"/>
        <v>171.36</v>
      </c>
      <c r="I195" s="40" t="s">
        <v>513</v>
      </c>
      <c r="J195" s="40" t="s">
        <v>541</v>
      </c>
      <c r="K195" s="38" t="s">
        <v>512</v>
      </c>
    </row>
    <row r="196" spans="1:11" ht="21.6" x14ac:dyDescent="0.3">
      <c r="A196" s="54">
        <v>189</v>
      </c>
      <c r="B196" s="38" t="s">
        <v>502</v>
      </c>
      <c r="C196" s="39">
        <v>2021</v>
      </c>
      <c r="D196" s="40" t="s">
        <v>13</v>
      </c>
      <c r="E196" s="59">
        <v>216.58</v>
      </c>
      <c r="F196" s="68">
        <v>1</v>
      </c>
      <c r="G196" s="68">
        <f t="shared" si="4"/>
        <v>216.58</v>
      </c>
      <c r="H196" s="68">
        <f t="shared" si="5"/>
        <v>129.94800000000001</v>
      </c>
      <c r="I196" s="40" t="s">
        <v>513</v>
      </c>
      <c r="J196" s="40" t="s">
        <v>541</v>
      </c>
      <c r="K196" s="38" t="s">
        <v>512</v>
      </c>
    </row>
    <row r="197" spans="1:11" ht="21.6" x14ac:dyDescent="0.3">
      <c r="A197" s="54">
        <v>190</v>
      </c>
      <c r="B197" s="38" t="s">
        <v>503</v>
      </c>
      <c r="C197" s="39">
        <v>2021</v>
      </c>
      <c r="D197" s="40" t="s">
        <v>13</v>
      </c>
      <c r="E197" s="59">
        <v>208.25</v>
      </c>
      <c r="F197" s="68">
        <v>1</v>
      </c>
      <c r="G197" s="68">
        <f t="shared" si="4"/>
        <v>208.25</v>
      </c>
      <c r="H197" s="68">
        <f t="shared" si="5"/>
        <v>124.94999999999999</v>
      </c>
      <c r="I197" s="40" t="s">
        <v>513</v>
      </c>
      <c r="J197" s="40" t="s">
        <v>541</v>
      </c>
      <c r="K197" s="38" t="s">
        <v>512</v>
      </c>
    </row>
    <row r="198" spans="1:11" ht="21.6" x14ac:dyDescent="0.3">
      <c r="A198" s="54">
        <v>191</v>
      </c>
      <c r="B198" s="38" t="s">
        <v>504</v>
      </c>
      <c r="C198" s="39">
        <v>2021</v>
      </c>
      <c r="D198" s="40" t="s">
        <v>13</v>
      </c>
      <c r="E198" s="59">
        <v>182.07</v>
      </c>
      <c r="F198" s="68">
        <v>1</v>
      </c>
      <c r="G198" s="68">
        <f t="shared" si="4"/>
        <v>182.07</v>
      </c>
      <c r="H198" s="68">
        <f t="shared" si="5"/>
        <v>109.24199999999999</v>
      </c>
      <c r="I198" s="40" t="s">
        <v>513</v>
      </c>
      <c r="J198" s="40" t="s">
        <v>541</v>
      </c>
      <c r="K198" s="38" t="s">
        <v>512</v>
      </c>
    </row>
    <row r="199" spans="1:11" ht="21.6" x14ac:dyDescent="0.3">
      <c r="A199" s="54">
        <v>192</v>
      </c>
      <c r="B199" s="38" t="s">
        <v>505</v>
      </c>
      <c r="C199" s="39">
        <v>2021</v>
      </c>
      <c r="D199" s="40" t="s">
        <v>318</v>
      </c>
      <c r="E199" s="59">
        <v>133.28</v>
      </c>
      <c r="F199" s="68">
        <v>1</v>
      </c>
      <c r="G199" s="68">
        <f t="shared" si="4"/>
        <v>133.28</v>
      </c>
      <c r="H199" s="68">
        <f t="shared" si="5"/>
        <v>79.968000000000004</v>
      </c>
      <c r="I199" s="40" t="s">
        <v>513</v>
      </c>
      <c r="J199" s="40" t="s">
        <v>541</v>
      </c>
      <c r="K199" s="38" t="s">
        <v>512</v>
      </c>
    </row>
    <row r="200" spans="1:11" ht="21.6" x14ac:dyDescent="0.3">
      <c r="A200" s="54">
        <v>193</v>
      </c>
      <c r="B200" s="38" t="s">
        <v>506</v>
      </c>
      <c r="C200" s="39">
        <v>2021</v>
      </c>
      <c r="D200" s="40" t="s">
        <v>13</v>
      </c>
      <c r="E200" s="59">
        <v>89.25</v>
      </c>
      <c r="F200" s="68">
        <v>4</v>
      </c>
      <c r="G200" s="68">
        <f t="shared" si="4"/>
        <v>357</v>
      </c>
      <c r="H200" s="68">
        <f t="shared" si="5"/>
        <v>214.2</v>
      </c>
      <c r="I200" s="40" t="s">
        <v>513</v>
      </c>
      <c r="J200" s="40" t="s">
        <v>541</v>
      </c>
      <c r="K200" s="38" t="s">
        <v>512</v>
      </c>
    </row>
    <row r="201" spans="1:11" ht="21.6" x14ac:dyDescent="0.3">
      <c r="A201" s="54">
        <v>194</v>
      </c>
      <c r="B201" s="38" t="s">
        <v>507</v>
      </c>
      <c r="C201" s="39">
        <v>2021</v>
      </c>
      <c r="D201" s="40" t="s">
        <v>13</v>
      </c>
      <c r="E201" s="59">
        <v>190.4</v>
      </c>
      <c r="F201" s="68">
        <v>2</v>
      </c>
      <c r="G201" s="68">
        <f t="shared" ref="G201:G205" si="6">E201*F201</f>
        <v>380.8</v>
      </c>
      <c r="H201" s="68">
        <f t="shared" ref="H201:H205" si="7">E201*F201*0.6</f>
        <v>228.48</v>
      </c>
      <c r="I201" s="40" t="s">
        <v>513</v>
      </c>
      <c r="J201" s="40" t="s">
        <v>541</v>
      </c>
      <c r="K201" s="38" t="s">
        <v>512</v>
      </c>
    </row>
    <row r="202" spans="1:11" ht="21.6" x14ac:dyDescent="0.3">
      <c r="A202" s="54">
        <v>195</v>
      </c>
      <c r="B202" s="38" t="s">
        <v>508</v>
      </c>
      <c r="C202" s="39">
        <v>2021</v>
      </c>
      <c r="D202" s="40" t="s">
        <v>13</v>
      </c>
      <c r="E202" s="59">
        <v>452.2</v>
      </c>
      <c r="F202" s="68">
        <v>1</v>
      </c>
      <c r="G202" s="68">
        <f t="shared" si="6"/>
        <v>452.2</v>
      </c>
      <c r="H202" s="68">
        <f t="shared" si="7"/>
        <v>271.32</v>
      </c>
      <c r="I202" s="40" t="s">
        <v>513</v>
      </c>
      <c r="J202" s="40" t="s">
        <v>541</v>
      </c>
      <c r="K202" s="38" t="s">
        <v>512</v>
      </c>
    </row>
    <row r="203" spans="1:11" ht="21.6" x14ac:dyDescent="0.3">
      <c r="A203" s="54">
        <v>196</v>
      </c>
      <c r="B203" s="38" t="s">
        <v>509</v>
      </c>
      <c r="C203" s="39">
        <v>2021</v>
      </c>
      <c r="D203" s="40" t="s">
        <v>13</v>
      </c>
      <c r="E203" s="59">
        <v>618.79999999999995</v>
      </c>
      <c r="F203" s="68">
        <v>1</v>
      </c>
      <c r="G203" s="68">
        <f t="shared" si="6"/>
        <v>618.79999999999995</v>
      </c>
      <c r="H203" s="68">
        <f t="shared" si="7"/>
        <v>371.28</v>
      </c>
      <c r="I203" s="40" t="s">
        <v>513</v>
      </c>
      <c r="J203" s="40" t="s">
        <v>541</v>
      </c>
      <c r="K203" s="38" t="s">
        <v>512</v>
      </c>
    </row>
    <row r="204" spans="1:11" ht="21.6" x14ac:dyDescent="0.3">
      <c r="A204" s="54">
        <v>197</v>
      </c>
      <c r="B204" s="38" t="s">
        <v>510</v>
      </c>
      <c r="C204" s="39">
        <v>2021</v>
      </c>
      <c r="D204" s="40" t="s">
        <v>13</v>
      </c>
      <c r="E204" s="59">
        <v>172.55</v>
      </c>
      <c r="F204" s="68">
        <v>1</v>
      </c>
      <c r="G204" s="68">
        <f t="shared" si="6"/>
        <v>172.55</v>
      </c>
      <c r="H204" s="68">
        <f t="shared" si="7"/>
        <v>103.53</v>
      </c>
      <c r="I204" s="40" t="s">
        <v>513</v>
      </c>
      <c r="J204" s="40" t="s">
        <v>541</v>
      </c>
      <c r="K204" s="38" t="s">
        <v>512</v>
      </c>
    </row>
    <row r="205" spans="1:11" ht="21.6" x14ac:dyDescent="0.3">
      <c r="A205" s="54">
        <v>198</v>
      </c>
      <c r="B205" s="38" t="s">
        <v>511</v>
      </c>
      <c r="C205" s="39">
        <v>2021</v>
      </c>
      <c r="D205" s="40" t="s">
        <v>318</v>
      </c>
      <c r="E205" s="59">
        <v>1037.68</v>
      </c>
      <c r="F205" s="68">
        <v>1</v>
      </c>
      <c r="G205" s="68">
        <f t="shared" si="6"/>
        <v>1037.68</v>
      </c>
      <c r="H205" s="68">
        <f t="shared" si="7"/>
        <v>622.60800000000006</v>
      </c>
      <c r="I205" s="40" t="s">
        <v>513</v>
      </c>
      <c r="J205" s="40" t="s">
        <v>541</v>
      </c>
      <c r="K205" s="38" t="s">
        <v>512</v>
      </c>
    </row>
    <row r="206" spans="1:11" x14ac:dyDescent="0.3">
      <c r="A206" s="54"/>
      <c r="B206" s="12" t="s">
        <v>317</v>
      </c>
      <c r="C206" s="40"/>
      <c r="D206" s="55"/>
      <c r="E206" s="41"/>
      <c r="F206" s="69">
        <f>SUM(F8:F205)</f>
        <v>442</v>
      </c>
      <c r="G206" s="69">
        <f t="shared" ref="G206:H206" si="8">SUM(G8:G205)</f>
        <v>489465.02999999991</v>
      </c>
      <c r="H206" s="69">
        <f t="shared" si="8"/>
        <v>293679.01799999987</v>
      </c>
      <c r="I206" s="40"/>
      <c r="J206" s="40"/>
      <c r="K206" s="38"/>
    </row>
    <row r="207" spans="1:11" x14ac:dyDescent="0.3">
      <c r="A207" s="70"/>
      <c r="B207" s="71" t="s">
        <v>106</v>
      </c>
      <c r="C207" s="72"/>
      <c r="D207" s="87"/>
      <c r="E207" s="73"/>
      <c r="F207" s="69">
        <f>F206</f>
        <v>442</v>
      </c>
      <c r="G207" s="69">
        <f t="shared" ref="G207:H207" si="9">G206</f>
        <v>489465.02999999991</v>
      </c>
      <c r="H207" s="69">
        <f t="shared" si="9"/>
        <v>293679.01799999987</v>
      </c>
      <c r="I207" s="72"/>
      <c r="J207" s="72"/>
      <c r="K207" s="38"/>
    </row>
    <row r="208" spans="1:11" x14ac:dyDescent="0.3">
      <c r="A208" s="2"/>
      <c r="B208" s="96"/>
      <c r="C208" s="15"/>
      <c r="D208" s="89"/>
      <c r="E208" s="97"/>
      <c r="F208" s="98"/>
      <c r="G208" s="98"/>
      <c r="H208" s="98"/>
      <c r="I208" s="15"/>
      <c r="J208" s="15"/>
      <c r="K208" s="91"/>
    </row>
    <row r="209" spans="2:15" ht="15.6" x14ac:dyDescent="0.3">
      <c r="B209" s="94" t="s">
        <v>535</v>
      </c>
      <c r="K209" s="91"/>
    </row>
    <row r="210" spans="2:15" ht="15.6" x14ac:dyDescent="0.3">
      <c r="B210" s="94" t="s">
        <v>536</v>
      </c>
    </row>
    <row r="211" spans="2:15" ht="15.6" x14ac:dyDescent="0.3">
      <c r="B211" s="95" t="s">
        <v>537</v>
      </c>
      <c r="K211" s="91"/>
    </row>
    <row r="212" spans="2:15" ht="15.6" x14ac:dyDescent="0.3">
      <c r="B212" s="83"/>
      <c r="D212" s="89"/>
      <c r="K212" s="91"/>
    </row>
    <row r="213" spans="2:15" ht="15.6" x14ac:dyDescent="0.3">
      <c r="B213" s="83"/>
      <c r="D213" s="89"/>
      <c r="F213" s="93"/>
      <c r="K213" s="15"/>
    </row>
    <row r="214" spans="2:15" ht="15.6" x14ac:dyDescent="0.3">
      <c r="B214" s="83"/>
      <c r="F214" s="92"/>
      <c r="K214" s="15"/>
    </row>
    <row r="216" spans="2:15" x14ac:dyDescent="0.3">
      <c r="C216" s="15"/>
      <c r="K216" s="91"/>
      <c r="M216" s="7"/>
      <c r="O216" s="99"/>
    </row>
    <row r="218" spans="2:15" x14ac:dyDescent="0.3">
      <c r="G218" s="92"/>
      <c r="H218" s="92"/>
    </row>
  </sheetData>
  <autoFilter ref="B7:K214" xr:uid="{00000000-0009-0000-0000-000002000000}"/>
  <mergeCells count="2">
    <mergeCell ref="C4:K4"/>
    <mergeCell ref="D3:E3"/>
  </mergeCells>
  <phoneticPr fontId="11" type="noConversion"/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LISTA MIJL.FIXE 2022</vt:lpstr>
      <vt:lpstr>LISTA CASARE  OB INV 2022</vt:lpstr>
      <vt:lpstr>LISTA CASARE OB INV 2025 </vt:lpstr>
      <vt:lpstr>'LISTA CASARE  OB INV 2022'!Print_Area</vt:lpstr>
      <vt:lpstr>'LISTA CASARE OB INV 2025 '!Print_Area</vt:lpstr>
      <vt:lpstr>'LISTA MIJL.FIXE 2022'!Print_Area</vt:lpstr>
      <vt:lpstr>'LISTA CASARE  OB INV 2022'!Print_Titles</vt:lpstr>
      <vt:lpstr>'LISTA CASARE OB INV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tsp</dc:creator>
  <cp:lastModifiedBy>RU TSP</cp:lastModifiedBy>
  <cp:lastPrinted>2026-02-26T12:26:50Z</cp:lastPrinted>
  <dcterms:created xsi:type="dcterms:W3CDTF">2020-09-14T09:14:54Z</dcterms:created>
  <dcterms:modified xsi:type="dcterms:W3CDTF">2026-02-26T12:34:42Z</dcterms:modified>
</cp:coreProperties>
</file>